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80572b96c4f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keoff" sheetId="1" r:id="Rab5536d4c2194774"/>
    <x:sheet xmlns:r="http://schemas.openxmlformats.org/officeDocument/2006/relationships" name="Duct runs" sheetId="2" r:id="R73df4809c3824454"/>
    <x:sheet xmlns:r="http://schemas.openxmlformats.org/officeDocument/2006/relationships" name="Devices" sheetId="3" r:id="R87c8b0c53f364f10"/>
    <x:sheet xmlns:r="http://schemas.openxmlformats.org/officeDocument/2006/relationships" name="Open scope" sheetId="4" r:id="Rccec613f80e4416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0"/>
    <x:numFmt numFmtId="201" formatCode="0"/>
    <x:numFmt numFmtId="202" formatCode="0.0"/>
  </x:numFmts>
  <x:fonts count="7">
    <x:font>
      <x:sz val="11"/>
      <x:name val="Carlito"/>
    </x:font>
    <x:font>
      <x:sz val="10"/>
      <x:color rgb="FF182838"/>
      <x:name val="Arial"/>
    </x:font>
    <x:font>
      <x:b/>
      <x:sz val="16"/>
      <x:color rgb="FF002E85"/>
      <x:name val="Arial"/>
    </x:font>
    <x:font>
      <x:b/>
      <x:sz val="14"/>
      <x:color rgb="FF002E85"/>
      <x:name val="Arial"/>
    </x:font>
    <x:font>
      <x:b/>
      <x:sz val="10"/>
      <x:color rgb="FFFFFFFF"/>
      <x:name val="Arial"/>
    </x:font>
    <x:font>
      <x:b/>
      <x:sz val="10"/>
      <x:color rgb="FF9C3A13"/>
      <x:name val="Arial"/>
    </x:font>
    <x:font>
      <x:b/>
      <x:sz val="10"/>
      <x:color rgb="FF18283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02E8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002E85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horizontal="right" vertical="top" wrapText="1"/>
    </x:xf>
    <x:xf numFmtId="201" fontId="1" fillId="0" borderId="0" xfId="0" applyNumberFormat="1" applyFont="1" applyFill="1" applyBorder="1" applyAlignment="1">
      <x:alignment horizontal="right" vertical="top" wrapText="1"/>
    </x:xf>
    <x:xf numFmtId="200" fontId="5" fillId="0" borderId="0" xfId="0" applyNumberFormat="1" applyFont="1" applyFill="1" applyBorder="1" applyAlignment="1">
      <x:alignment horizontal="right" vertical="top" wrapText="1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da09c4f67842c1" /><Relationship Type="http://schemas.openxmlformats.org/officeDocument/2006/relationships/theme" Target="/xl/theme/theme1.xml" Id="R0687c724050c428d" /><Relationship Type="http://schemas.openxmlformats.org/officeDocument/2006/relationships/sharedStrings" Target="/xl/sharedStrings.xml" Id="Raf3fe945beb94a05" /><Relationship Type="http://schemas.openxmlformats.org/officeDocument/2006/relationships/worksheet" Target="/xl/worksheets/sheet1.xml" Id="Rab5536d4c2194774" /><Relationship Type="http://schemas.openxmlformats.org/officeDocument/2006/relationships/worksheet" Target="/xl/worksheets/sheet2.xml" Id="R73df4809c3824454" /><Relationship Type="http://schemas.openxmlformats.org/officeDocument/2006/relationships/worksheet" Target="/xl/worksheets/sheet3.xml" Id="R87c8b0c53f364f10" /><Relationship Type="http://schemas.openxmlformats.org/officeDocument/2006/relationships/worksheet" Target="/xl/worksheets/sheet4.xml" Id="Rccec613f80e4416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2E85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4" hidden="0" customWidth="1"/>
    <x:col min="2" max="2" width="53" hidden="0" customWidth="1"/>
    <x:col min="3" max="3" width="14" hidden="0" customWidth="1"/>
    <x:col min="4" max="4" width="14" hidden="0" customWidth="1"/>
    <x:col min="5" max="5" width="24" hidden="0" customWidth="1"/>
    <x:col min="6" max="6" width="34" hidden="0" customWidth="1"/>
    <x:col min="7" max="7" width="39" hidden="0" customWidth="1"/>
    <x:col min="8" max="8" width="7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Mechanical assembly takeoff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Quantity export</x:v>
      </x:c>
      <x:c r="B4" s="2" t="str">
        <x:v>2026-11-02</x:v>
      </x:c>
      <x:c r="C4" s="2"/>
      <x:c r="D4" s="2" t="str">
        <x:v>Source revision</x:v>
      </x:c>
      <x:c r="E4" s="2" t="str">
        <x:v>04 / 2026-09-16</x:v>
      </x:c>
      <x:c r="F4" s="2"/>
      <x:c r="G4" s="2" t="str">
        <x:v>Status</x:v>
      </x:c>
      <x:c r="H4" s="2" t="str">
        <x:v>Unpriced review</x:v>
      </x:c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24" customHeight="1">
      <x:c r="A6" s="2" t="str">
        <x:v>New horizontal LF</x:v>
      </x:c>
      <x:c r="B6" s="6" t="n">
        <x:f>SUMIFS('Duct runs'!D8:D28,'Duct runs'!E8:E28,"New horizontal")</x:f>
        <x:v>220.58230000000003</x:v>
      </x:c>
      <x:c r="C6" s="2"/>
      <x:c r="D6" s="2" t="str">
        <x:v>Terminal faces</x:v>
      </x:c>
      <x:c r="E6" s="2" t="n">
        <x:v>19</x:v>
      </x:c>
      <x:c r="F6" s="2"/>
      <x:c r="G6" s="2" t="str">
        <x:v>Open questions</x:v>
      </x:c>
      <x:c r="H6" s="2" t="n">
        <x:v>10</x:v>
      </x:c>
    </x:row>
    <x:row r="7" ht="24" customHeight="1">
      <x:c r="A7" s="2" t="str">
        <x:v>Existing duct LF</x:v>
      </x:c>
      <x:c r="B7" s="6" t="n">
        <x:f>SUMIFS('Duct runs'!D8:D28,'Duct runs'!E8:E28,"Existing / confirm extent")</x:f>
        <x:v>9.6167</x:v>
      </x:c>
      <x:c r="C7" s="2"/>
      <x:c r="D7" s="2" t="str">
        <x:v>Split AC removal</x:v>
      </x:c>
      <x:c r="E7" s="2" t="n">
        <x:v>1</x:v>
      </x:c>
      <x:c r="F7" s="2"/>
      <x:c r="G7" s="2" t="str">
        <x:v>Scope rows</x:v>
      </x:c>
      <x:c r="H7" s="2" t="n">
        <x:v>48</x:v>
      </x:c>
    </x:row>
    <x:row r="8" ht="24" customHeight="1">
      <x:c r="A8" s="2"/>
      <x:c r="B8" s="2"/>
      <x:c r="C8" s="2"/>
      <x:c r="D8" s="2"/>
      <x:c r="E8" s="2"/>
      <x:c r="F8" s="2"/>
      <x:c r="G8" s="2"/>
      <x:c r="H8" s="2"/>
    </x:row>
    <x:row r="9" ht="30" customHeight="1">
      <x:c r="A9" s="2" t="str">
        <x:v>Open measurements</x:v>
      </x:c>
      <x:c r="B9" s="7" t="str">
        <x:v>Verticals, offsets, fabrication fittings, supports and procurement waste remain open.</x:v>
      </x:c>
      <x:c r="C9" s="7"/>
      <x:c r="D9" s="7"/>
      <x:c r="E9" s="7"/>
      <x:c r="F9" s="7"/>
      <x:c r="G9" s="7"/>
      <x:c r="H9" s="7"/>
    </x:row>
    <x:row r="10" ht="30" customHeight="1">
      <x:c r="A10" s="2" t="str">
        <x:v>Scope packages</x:v>
      </x:c>
      <x:c r="B10" s="7" t="str">
        <x:v>1 LS / 1 assembly is a scope package, not one fitting, one damper or a measured vertical length. Detailed schedules are nonadditive.</x:v>
      </x:c>
      <x:c r="C10" s="7"/>
      <x:c r="D10" s="7"/>
      <x:c r="E10" s="7"/>
      <x:c r="F10" s="7"/>
      <x:c r="G10" s="7"/>
      <x:c r="H10" s="7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</x:row>
    <x:row r="12" ht="30" customHeight="1">
      <x:c r="A12" s="11" t="str">
        <x:v>Item</x:v>
      </x:c>
      <x:c r="B12" s="11" t="str">
        <x:v>Description</x:v>
      </x:c>
      <x:c r="C12" s="11" t="str">
        <x:v>Quantity</x:v>
      </x:c>
      <x:c r="D12" s="11" t="str">
        <x:v>Unit</x:v>
      </x:c>
      <x:c r="E12" s="11" t="str">
        <x:v>Drawing</x:v>
      </x:c>
      <x:c r="F12" s="11" t="str">
        <x:v>Status</x:v>
      </x:c>
      <x:c r="G12" s="11" t="str">
        <x:v>Measurement basis</x:v>
      </x:c>
      <x:c r="H12" s="11" t="str">
        <x:v>Scope note</x:v>
      </x:c>
    </x:row>
    <x:row r="13" ht="24" hidden="0" customHeight="1">
      <x:c r="A13" s="12" t="str">
        <x:v>H-D01</x:v>
      </x:c>
      <x:c r="B13" s="12" t="str">
        <x:v>Supply duct 28x14 in</x:v>
      </x:c>
      <x:c r="C13" s="14" t="n">
        <x:v>23.0767</x:v>
      </x:c>
      <x:c r="D13" s="12" t="str">
        <x:v>LF</x:v>
      </x:c>
      <x:c r="E13" s="12" t="str">
        <x:v>M101</x:v>
      </x:c>
      <x:c r="F13" s="12" t="str">
        <x:v>New horizontal</x:v>
      </x:c>
      <x:c r="G13" s="12" t="str">
        <x:v>Scaled horizontal centerline</x:v>
      </x:c>
      <x:c r="H13" s="12" t="str">
        <x:v>Horizontal centerline only. Vertical rises, offsets and fabrication fittings require elevations and coordinated shop drawings.</x:v>
      </x:c>
    </x:row>
    <x:row r="14" ht="24" hidden="0" customHeight="1">
      <x:c r="A14" s="12" t="str">
        <x:v>H-D02</x:v>
      </x:c>
      <x:c r="B14" s="12" t="str">
        <x:v>Supply duct 16x12 in</x:v>
      </x:c>
      <x:c r="C14" s="14" t="n">
        <x:v>17.56</x:v>
      </x:c>
      <x:c r="D14" s="12" t="str">
        <x:v>LF</x:v>
      </x:c>
      <x:c r="E14" s="12" t="str">
        <x:v>M101</x:v>
      </x:c>
      <x:c r="F14" s="12" t="str">
        <x:v>New horizontal</x:v>
      </x:c>
      <x:c r="G14" s="12" t="str">
        <x:v>Scaled horizontal centerline</x:v>
      </x:c>
      <x:c r="H14" s="12" t="str">
        <x:v>Horizontal centerline only. Vertical rises, offsets and fabrication fittings require elevations and coordinated shop drawings.</x:v>
      </x:c>
    </x:row>
    <x:row r="15" ht="24" hidden="0" customHeight="1">
      <x:c r="A15" s="12" t="str">
        <x:v>H-D03</x:v>
      </x:c>
      <x:c r="B15" s="12" t="str">
        <x:v>Supply duct 14x10 in</x:v>
      </x:c>
      <x:c r="C15" s="14" t="n">
        <x:v>33.0267</x:v>
      </x:c>
      <x:c r="D15" s="12" t="str">
        <x:v>LF</x:v>
      </x:c>
      <x:c r="E15" s="12" t="str">
        <x:v>M101</x:v>
      </x:c>
      <x:c r="F15" s="12" t="str">
        <x:v>New horizontal</x:v>
      </x:c>
      <x:c r="G15" s="12" t="str">
        <x:v>Scaled horizontal centerline</x:v>
      </x:c>
      <x:c r="H15" s="12" t="str">
        <x:v>Horizontal centerline only. Vertical rises, offsets and fabrication fittings require elevations and coordinated shop drawings.</x:v>
      </x:c>
    </x:row>
    <x:row r="16" ht="24" hidden="0" customHeight="1">
      <x:c r="A16" s="12" t="str">
        <x:v>H-B01</x:v>
      </x:c>
      <x:c r="B16" s="12" t="str">
        <x:v>Supply duct 8 in round</x:v>
      </x:c>
      <x:c r="C16" s="14" t="n">
        <x:v>6.0267</x:v>
      </x:c>
      <x:c r="D16" s="12" t="str">
        <x:v>LF</x:v>
      </x:c>
      <x:c r="E16" s="12" t="str">
        <x:v>M101</x:v>
      </x:c>
      <x:c r="F16" s="12" t="str">
        <x:v>New horizontal</x:v>
      </x:c>
      <x:c r="G16" s="12" t="str">
        <x:v>Scaled horizontal centerline</x:v>
      </x:c>
      <x:c r="H16" s="12" t="str">
        <x:v>Horizontal centerline only. Vertical rises, offsets and fabrication fittings require elevations and coordinated shop drawings.</x:v>
      </x:c>
    </x:row>
    <x:row r="17" ht="24" hidden="0" customHeight="1">
      <x:c r="A17" s="12" t="str">
        <x:v>H-B02</x:v>
      </x:c>
      <x:c r="B17" s="12" t="str">
        <x:v>Supply duct 8 in round</x:v>
      </x:c>
      <x:c r="C17" s="14" t="n">
        <x:v>3.9867</x:v>
      </x:c>
      <x:c r="D17" s="12" t="str">
        <x:v>LF</x:v>
      </x:c>
      <x:c r="E17" s="12" t="str">
        <x:v>M101</x:v>
      </x:c>
      <x:c r="F17" s="12" t="str">
        <x:v>New horizontal</x:v>
      </x:c>
      <x:c r="G17" s="12" t="str">
        <x:v>Scaled horizontal centerline</x:v>
      </x:c>
      <x:c r="H17" s="12" t="str">
        <x:v>Horizontal centerline only. Vertical rises, offsets and fabrication fittings require elevations and coordinated shop drawings.</x:v>
      </x:c>
    </x:row>
    <x:row r="18" ht="24" hidden="0" customHeight="1">
      <x:c r="A18" s="12" t="str">
        <x:v>H-B03</x:v>
      </x:c>
      <x:c r="B18" s="12" t="str">
        <x:v>Supply duct 8 in round</x:v>
      </x:c>
      <x:c r="C18" s="14" t="n">
        <x:v>5.5533</x:v>
      </x:c>
      <x:c r="D18" s="12" t="str">
        <x:v>LF</x:v>
      </x:c>
      <x:c r="E18" s="12" t="str">
        <x:v>M101</x:v>
      </x:c>
      <x:c r="F18" s="12" t="str">
        <x:v>New horizontal</x:v>
      </x:c>
      <x:c r="G18" s="12" t="str">
        <x:v>Scaled horizontal centerline</x:v>
      </x:c>
      <x:c r="H18" s="12" t="str">
        <x:v>Horizontal centerline only. Vertical rises, offsets and fabrication fittings require elevations and coordinated shop drawings.</x:v>
      </x:c>
    </x:row>
    <x:row r="19" ht="24" hidden="0" customHeight="1">
      <x:c r="A19" s="12" t="str">
        <x:v>H-B04</x:v>
      </x:c>
      <x:c r="B19" s="12" t="str">
        <x:v>Supply duct 8 in round</x:v>
      </x:c>
      <x:c r="C19" s="14" t="n">
        <x:v>3.9667</x:v>
      </x:c>
      <x:c r="D19" s="12" t="str">
        <x:v>LF</x:v>
      </x:c>
      <x:c r="E19" s="12" t="str">
        <x:v>M101</x:v>
      </x:c>
      <x:c r="F19" s="12" t="str">
        <x:v>New horizontal</x:v>
      </x:c>
      <x:c r="G19" s="12" t="str">
        <x:v>Scaled horizontal centerline</x:v>
      </x:c>
      <x:c r="H19" s="12" t="str">
        <x:v>Horizontal centerline only. Vertical rises, offsets and fabrication fittings require elevations and coordinated shop drawings.</x:v>
      </x:c>
    </x:row>
    <x:row r="20" ht="24" hidden="0" customHeight="1">
      <x:c r="A20" s="12" t="str">
        <x:v>H-B05</x:v>
      </x:c>
      <x:c r="B20" s="12" t="str">
        <x:v>Supply duct 8 in round</x:v>
      </x:c>
      <x:c r="C20" s="14" t="n">
        <x:v>3.9667</x:v>
      </x:c>
      <x:c r="D20" s="12" t="str">
        <x:v>LF</x:v>
      </x:c>
      <x:c r="E20" s="12" t="str">
        <x:v>M101</x:v>
      </x:c>
      <x:c r="F20" s="12" t="str">
        <x:v>New horizontal</x:v>
      </x:c>
      <x:c r="G20" s="12" t="str">
        <x:v>Scaled horizontal centerline</x:v>
      </x:c>
      <x:c r="H20" s="12" t="str">
        <x:v>Horizontal centerline only. Vertical rises, offsets and fabrication fittings require elevations and coordinated shop drawings.</x:v>
      </x:c>
    </x:row>
    <x:row r="21" ht="24" hidden="0" customHeight="1">
      <x:c r="A21" s="12" t="str">
        <x:v>H-B06</x:v>
      </x:c>
      <x:c r="B21" s="12" t="str">
        <x:v>Supply duct 8 in round</x:v>
      </x:c>
      <x:c r="C21" s="14" t="n">
        <x:v>6.87</x:v>
      </x:c>
      <x:c r="D21" s="12" t="str">
        <x:v>LF</x:v>
      </x:c>
      <x:c r="E21" s="12" t="str">
        <x:v>M101</x:v>
      </x:c>
      <x:c r="F21" s="12" t="str">
        <x:v>New horizontal</x:v>
      </x:c>
      <x:c r="G21" s="12" t="str">
        <x:v>Scaled horizontal centerline</x:v>
      </x:c>
      <x:c r="H21" s="12" t="str">
        <x:v>Horizontal centerline only. Vertical rises, offsets and fabrication fittings require elevations and coordinated shop drawings.</x:v>
      </x:c>
    </x:row>
    <x:row r="22" ht="24" hidden="0" customHeight="1">
      <x:c r="A22" s="12" t="str">
        <x:v>H-B07</x:v>
      </x:c>
      <x:c r="B22" s="12" t="str">
        <x:v>Supply duct 8 in round</x:v>
      </x:c>
      <x:c r="C22" s="14" t="n">
        <x:v>8.0633</x:v>
      </x:c>
      <x:c r="D22" s="12" t="str">
        <x:v>LF</x:v>
      </x:c>
      <x:c r="E22" s="12" t="str">
        <x:v>M101</x:v>
      </x:c>
      <x:c r="F22" s="12" t="str">
        <x:v>New horizontal</x:v>
      </x:c>
      <x:c r="G22" s="12" t="str">
        <x:v>Scaled horizontal centerline</x:v>
      </x:c>
      <x:c r="H22" s="12" t="str">
        <x:v>Horizontal centerline only. Vertical rises, offsets and fabrication fittings require elevations and coordinated shop drawings.</x:v>
      </x:c>
    </x:row>
    <x:row r="23" ht="24" hidden="0" customHeight="1">
      <x:c r="A23" s="12" t="str">
        <x:v>H-B08</x:v>
      </x:c>
      <x:c r="B23" s="12" t="str">
        <x:v>Supply duct 8 in round</x:v>
      </x:c>
      <x:c r="C23" s="14" t="n">
        <x:v>10.3433</x:v>
      </x:c>
      <x:c r="D23" s="12" t="str">
        <x:v>LF</x:v>
      </x:c>
      <x:c r="E23" s="12" t="str">
        <x:v>M101</x:v>
      </x:c>
      <x:c r="F23" s="12" t="str">
        <x:v>New horizontal</x:v>
      </x:c>
      <x:c r="G23" s="12" t="str">
        <x:v>Scaled horizontal centerline</x:v>
      </x:c>
      <x:c r="H23" s="12" t="str">
        <x:v>Horizontal centerline only. Vertical rises, offsets and fabrication fittings require elevations and coordinated shop drawings.</x:v>
      </x:c>
    </x:row>
    <x:row r="24" ht="24" hidden="0" customHeight="1">
      <x:c r="A24" s="12" t="str">
        <x:v>H-B09</x:v>
      </x:c>
      <x:c r="B24" s="12" t="str">
        <x:v>Supply duct 8 in round</x:v>
      </x:c>
      <x:c r="C24" s="14" t="n">
        <x:v>11.3567</x:v>
      </x:c>
      <x:c r="D24" s="12" t="str">
        <x:v>LF</x:v>
      </x:c>
      <x:c r="E24" s="12" t="str">
        <x:v>M101</x:v>
      </x:c>
      <x:c r="F24" s="12" t="str">
        <x:v>New horizontal</x:v>
      </x:c>
      <x:c r="G24" s="12" t="str">
        <x:v>Scaled horizontal centerline</x:v>
      </x:c>
      <x:c r="H24" s="12" t="str">
        <x:v>Horizontal centerline only. Vertical rises, offsets and fabrication fittings require elevations and coordinated shop drawings.</x:v>
      </x:c>
    </x:row>
    <x:row r="25" ht="24" hidden="0" customHeight="1">
      <x:c r="A25" s="12" t="str">
        <x:v>H-B10</x:v>
      </x:c>
      <x:c r="B25" s="12" t="str">
        <x:v>Supply duct 8 in round</x:v>
      </x:c>
      <x:c r="C25" s="14" t="n">
        <x:v>7.63</x:v>
      </x:c>
      <x:c r="D25" s="12" t="str">
        <x:v>LF</x:v>
      </x:c>
      <x:c r="E25" s="12" t="str">
        <x:v>M101</x:v>
      </x:c>
      <x:c r="F25" s="12" t="str">
        <x:v>New horizontal</x:v>
      </x:c>
      <x:c r="G25" s="12" t="str">
        <x:v>Scaled horizontal centerline</x:v>
      </x:c>
      <x:c r="H25" s="12" t="str">
        <x:v>Horizontal centerline only. Vertical rises, offsets and fabrication fittings require elevations and coordinated shop drawings.</x:v>
      </x:c>
    </x:row>
    <x:row r="26" ht="24" hidden="0" customHeight="1">
      <x:c r="A26" s="12" t="str">
        <x:v>H-B11</x:v>
      </x:c>
      <x:c r="B26" s="12" t="str">
        <x:v>Supply duct 8 in round</x:v>
      </x:c>
      <x:c r="C26" s="14" t="n">
        <x:v>4.4267</x:v>
      </x:c>
      <x:c r="D26" s="12" t="str">
        <x:v>LF</x:v>
      </x:c>
      <x:c r="E26" s="12" t="str">
        <x:v>M101</x:v>
      </x:c>
      <x:c r="F26" s="12" t="str">
        <x:v>New horizontal</x:v>
      </x:c>
      <x:c r="G26" s="12" t="str">
        <x:v>Scaled horizontal centerline</x:v>
      </x:c>
      <x:c r="H26" s="12" t="str">
        <x:v>Horizontal centerline only. Vertical rises, offsets and fabrication fittings require elevations and coordinated shop drawings.</x:v>
      </x:c>
    </x:row>
    <x:row r="27" ht="24" hidden="0" customHeight="1">
      <x:c r="A27" s="12" t="str">
        <x:v>H-B12</x:v>
      </x:c>
      <x:c r="B27" s="12" t="str">
        <x:v>Supply duct 8 in round</x:v>
      </x:c>
      <x:c r="C27" s="14" t="n">
        <x:v>4.4267</x:v>
      </x:c>
      <x:c r="D27" s="12" t="str">
        <x:v>LF</x:v>
      </x:c>
      <x:c r="E27" s="12" t="str">
        <x:v>M101</x:v>
      </x:c>
      <x:c r="F27" s="12" t="str">
        <x:v>New horizontal</x:v>
      </x:c>
      <x:c r="G27" s="12" t="str">
        <x:v>Scaled horizontal centerline</x:v>
      </x:c>
      <x:c r="H27" s="12" t="str">
        <x:v>Horizontal centerline only. Vertical rises, offsets and fabrication fittings require elevations and coordinated shop drawings.</x:v>
      </x:c>
    </x:row>
    <x:row r="28" ht="24" hidden="0" customHeight="1">
      <x:c r="A28" s="12" t="str">
        <x:v>H-B13</x:v>
      </x:c>
      <x:c r="B28" s="12" t="str">
        <x:v>Supply duct 8 in round</x:v>
      </x:c>
      <x:c r="C28" s="14" t="n">
        <x:v>17.82</x:v>
      </x:c>
      <x:c r="D28" s="12" t="str">
        <x:v>LF</x:v>
      </x:c>
      <x:c r="E28" s="12" t="str">
        <x:v>M101</x:v>
      </x:c>
      <x:c r="F28" s="12" t="str">
        <x:v>New horizontal</x:v>
      </x:c>
      <x:c r="G28" s="12" t="str">
        <x:v>Scaled horizontal centerline</x:v>
      </x:c>
      <x:c r="H28" s="12" t="str">
        <x:v>Horizontal centerline only. Vertical rises, offsets and fabrication fittings require elevations and coordinated shop drawings.</x:v>
      </x:c>
    </x:row>
    <x:row r="29" ht="24" hidden="0" customHeight="1">
      <x:c r="A29" s="12" t="str">
        <x:v>H-B14</x:v>
      </x:c>
      <x:c r="B29" s="12" t="str">
        <x:v>Supply duct 6 in round</x:v>
      </x:c>
      <x:c r="C29" s="14" t="n">
        <x:v>18.8737</x:v>
      </x:c>
      <x:c r="D29" s="12" t="str">
        <x:v>LF</x:v>
      </x:c>
      <x:c r="E29" s="12" t="str">
        <x:v>M101</x:v>
      </x:c>
      <x:c r="F29" s="12" t="str">
        <x:v>New horizontal</x:v>
      </x:c>
      <x:c r="G29" s="12" t="str">
        <x:v>Scaled horizontal centerline</x:v>
      </x:c>
      <x:c r="H29" s="12" t="str">
        <x:v>Horizontal centerline only. Vertical rises, offsets and fabrication fittings require elevations and coordinated shop drawings.</x:v>
      </x:c>
    </x:row>
    <x:row r="30" ht="24" hidden="0" customHeight="1">
      <x:c r="A30" s="12" t="str">
        <x:v>H-R01</x:v>
      </x:c>
      <x:c r="B30" s="12" t="str">
        <x:v>Return duct 18x12 in</x:v>
      </x:c>
      <x:c r="C30" s="14" t="n">
        <x:v>10.1317</x:v>
      </x:c>
      <x:c r="D30" s="12" t="str">
        <x:v>LF</x:v>
      </x:c>
      <x:c r="E30" s="12" t="str">
        <x:v>M101</x:v>
      </x:c>
      <x:c r="F30" s="12" t="str">
        <x:v>New horizontal</x:v>
      </x:c>
      <x:c r="G30" s="12" t="str">
        <x:v>Scaled horizontal centerline</x:v>
      </x:c>
      <x:c r="H30" s="12" t="str">
        <x:v>Horizontal centerline only. Vertical rises, offsets and fabrication fittings require elevations and coordinated shop drawings.</x:v>
      </x:c>
    </x:row>
    <x:row r="31" ht="24" hidden="0" customHeight="1">
      <x:c r="A31" s="12" t="str">
        <x:v>H-E01</x:v>
      </x:c>
      <x:c r="B31" s="12" t="str">
        <x:v>Exhaust duct 10 in round</x:v>
      </x:c>
      <x:c r="C31" s="14" t="n">
        <x:v>19.83</x:v>
      </x:c>
      <x:c r="D31" s="12" t="str">
        <x:v>LF</x:v>
      </x:c>
      <x:c r="E31" s="12" t="str">
        <x:v>M101</x:v>
      </x:c>
      <x:c r="F31" s="12" t="str">
        <x:v>New horizontal</x:v>
      </x:c>
      <x:c r="G31" s="12" t="str">
        <x:v>Scaled horizontal centerline</x:v>
      </x:c>
      <x:c r="H31" s="12" t="str">
        <x:v>Horizontal centerline only. Vertical rises, offsets and fabrication fittings require elevations and coordinated shop drawings.</x:v>
      </x:c>
    </x:row>
    <x:row r="32" ht="24" hidden="0" customHeight="1">
      <x:c r="A32" s="12" t="str">
        <x:v>H-E02</x:v>
      </x:c>
      <x:c r="B32" s="12" t="str">
        <x:v>Exhaust duct 10 in round</x:v>
      </x:c>
      <x:c r="C32" s="14" t="n">
        <x:v>3.6467</x:v>
      </x:c>
      <x:c r="D32" s="12" t="str">
        <x:v>LF</x:v>
      </x:c>
      <x:c r="E32" s="12" t="str">
        <x:v>M101</x:v>
      </x:c>
      <x:c r="F32" s="12" t="str">
        <x:v>New horizontal</x:v>
      </x:c>
      <x:c r="G32" s="12" t="str">
        <x:v>Scaled horizontal centerline</x:v>
      </x:c>
      <x:c r="H32" s="12" t="str">
        <x:v>Horizontal centerline only. Vertical rises, offsets and fabrication fittings require elevations and coordinated shop drawings.</x:v>
      </x:c>
    </x:row>
    <x:row r="33" ht="24" hidden="0" customHeight="1">
      <x:c r="A33" s="12" t="str">
        <x:v>H-E03</x:v>
      </x:c>
      <x:c r="B33" s="12" t="str">
        <x:v>Existing_Exhaust duct 4 in round</x:v>
      </x:c>
      <x:c r="C33" s="14" t="n">
        <x:v>9.6167</x:v>
      </x:c>
      <x:c r="D33" s="12" t="str">
        <x:v>LF</x:v>
      </x:c>
      <x:c r="E33" s="12" t="str">
        <x:v>M101</x:v>
      </x:c>
      <x:c r="F33" s="12" t="str">
        <x:v>Existing / confirm extent</x:v>
      </x:c>
      <x:c r="G33" s="12" t="str">
        <x:v>Scaled horizontal centerline</x:v>
      </x:c>
      <x:c r="H33" s="12" t="str">
        <x:v>Existing toilet exhaust route. Retained in the latest duct schedule; confirm any replacement extent. Excluded from new-duct total.</x:v>
      </x:c>
    </x:row>
    <x:row r="34" ht="24" hidden="0" customHeight="1">
      <x:c r="A34" s="12" t="str">
        <x:v>H-EQ01</x:v>
      </x:c>
      <x:c r="B34" s="12" t="str">
        <x:v>Existing Carrier 48TMF008-A-501 rooftop unit, 7.5 ton: retain/service/rebalance</x:v>
      </x:c>
      <x:c r="C34" s="15" t="n">
        <x:v>1</x:v>
      </x:c>
      <x:c r="D34" s="12" t="str">
        <x:v>EA</x:v>
      </x:c>
      <x:c r="E34" s="12" t="str">
        <x:v>M401 / M102</x:v>
      </x:c>
      <x:c r="F34" s="12" t="str">
        <x:v>Existing to remain</x:v>
      </x:c>
      <x:c r="G34" s="12" t="str">
        <x:v>Schedule</x:v>
      </x:c>
      <x:c r="H34" s="12" t="str">
        <x:v>2630 SA / 1510 OA / 1120 RA CFM. MCA 40.1, MOCP 45, 208V/3ph VIF. No new RTU purchase in base scope.</x:v>
      </x:c>
    </x:row>
    <x:row r="35" ht="36" hidden="0" customHeight="1">
      <x:c r="A35" s="12" t="str">
        <x:v>H-EQ02</x:v>
      </x:c>
      <x:c r="B35" s="12" t="str">
        <x:v>New Greenheck G-120-VG exhaust fan or approved equal</x:v>
      </x:c>
      <x:c r="C35" s="15" t="n">
        <x:v>1</x:v>
      </x:c>
      <x:c r="D35" s="12" t="str">
        <x:v>EA</x:v>
      </x:c>
      <x:c r="E35" s="12" t="str">
        <x:v>M401</x:v>
      </x:c>
      <x:c r="F35" s="12" t="str">
        <x:v>New; final variant pending</x:v>
      </x:c>
      <x:c r="G35" s="12" t="str">
        <x:v>Schedule</x:v>
      </x:c>
      <x:c r="H35" s="12" t="str">
        <x:v>1500 CFM at 0.5 in w.g.; 115/1/60; MCA 8.2; MOCP 15; 65 lb. Includes compatible curb, backdraft damper, screen, isolation and speed control; disconnect by EC. Exact catalog variant requires supplier confirmation.</x:v>
      </x:c>
    </x:row>
    <x:row r="36" ht="15" hidden="0" customHeight="1">
      <x:c r="A36" s="12" t="str">
        <x:v>H-T01</x:v>
      </x:c>
      <x:c r="B36" s="12" t="str">
        <x:v>S-1 Titus TMS-AA 24x24 supply diffusers</x:v>
      </x:c>
      <x:c r="C36" s="15" t="n">
        <x:v>13</x:v>
      </x:c>
      <x:c r="D36" s="12" t="str">
        <x:v>EA</x:v>
      </x:c>
      <x:c r="E36" s="12" t="str">
        <x:v>M101 / M401</x:v>
      </x:c>
      <x:c r="F36" s="12" t="str">
        <x:v>New</x:v>
      </x:c>
      <x:c r="G36" s="12" t="str">
        <x:v>Plan count</x:v>
      </x:c>
      <x:c r="H36" s="12" t="str"/>
    </x:row>
    <x:row r="37" ht="24" hidden="0" customHeight="1">
      <x:c r="A37" s="12" t="str">
        <x:v>H-T02</x:v>
      </x:c>
      <x:c r="B37" s="12" t="str">
        <x:v>S-2 Titus TMS-AA 12x12 supply diffuser</x:v>
      </x:c>
      <x:c r="C37" s="15" t="n">
        <x:v>1</x:v>
      </x:c>
      <x:c r="D37" s="12" t="str">
        <x:v>EA</x:v>
      </x:c>
      <x:c r="E37" s="12" t="str">
        <x:v>M101 / M401</x:v>
      </x:c>
      <x:c r="F37" s="12" t="str">
        <x:v>New; exact model pending</x:v>
      </x:c>
      <x:c r="G37" s="12" t="str">
        <x:v>Plan count</x:v>
      </x:c>
      <x:c r="H37" s="12" t="str">
        <x:v>Scheduled 12 x 12 in S-2 face retained. Exact material, frame and catalog model require clarification (H09).</x:v>
      </x:c>
    </x:row>
    <x:row r="38" ht="15" hidden="0" customHeight="1">
      <x:c r="A38" s="12" t="str">
        <x:v>H-T03</x:v>
      </x:c>
      <x:c r="B38" s="12" t="str">
        <x:v>R-1 Titus 50F 24x24 return grilles</x:v>
      </x:c>
      <x:c r="C38" s="15" t="n">
        <x:v>2</x:v>
      </x:c>
      <x:c r="D38" s="12" t="str">
        <x:v>EA</x:v>
      </x:c>
      <x:c r="E38" s="12" t="str">
        <x:v>M101 / M401</x:v>
      </x:c>
      <x:c r="F38" s="12" t="str">
        <x:v>New</x:v>
      </x:c>
      <x:c r="G38" s="12" t="str">
        <x:v>Plan count</x:v>
      </x:c>
      <x:c r="H38" s="12" t="str"/>
    </x:row>
    <x:row r="39" ht="15" hidden="0" customHeight="1">
      <x:c r="A39" s="12" t="str">
        <x:v>H-T04</x:v>
      </x:c>
      <x:c r="B39" s="12" t="str">
        <x:v>E-1 Titus 50F 24x24 exhaust grilles</x:v>
      </x:c>
      <x:c r="C39" s="15" t="n">
        <x:v>2</x:v>
      </x:c>
      <x:c r="D39" s="12" t="str">
        <x:v>EA</x:v>
      </x:c>
      <x:c r="E39" s="12" t="str">
        <x:v>M101 / M401</x:v>
      </x:c>
      <x:c r="F39" s="12" t="str">
        <x:v>New</x:v>
      </x:c>
      <x:c r="G39" s="12" t="str">
        <x:v>Plan count</x:v>
      </x:c>
      <x:c r="H39" s="12" t="str"/>
    </x:row>
    <x:row r="40" ht="15" hidden="0" customHeight="1">
      <x:c r="A40" s="12" t="str">
        <x:v>H-T05</x:v>
      </x:c>
      <x:c r="B40" s="12" t="str">
        <x:v>E-2 Titus 50F 12x12 exhaust grille / existing toilet fan interface</x:v>
      </x:c>
      <x:c r="C40" s="15" t="n">
        <x:v>1</x:v>
      </x:c>
      <x:c r="D40" s="12" t="str">
        <x:v>EA</x:v>
      </x:c>
      <x:c r="E40" s="12" t="str">
        <x:v>M101 / M401</x:v>
      </x:c>
      <x:c r="F40" s="12" t="str">
        <x:v>Existing / confirm</x:v>
      </x:c>
      <x:c r="G40" s="12" t="str">
        <x:v>Plan count</x:v>
      </x:c>
      <x:c r="H40" s="12" t="str"/>
    </x:row>
    <x:row r="41" ht="15" hidden="0" customHeight="1">
      <x:c r="A41" s="12" t="str">
        <x:v>H-A01</x:v>
      </x:c>
      <x:c r="B41" s="12" t="str">
        <x:v>Manual balancing dampers at supply air devices</x:v>
      </x:c>
      <x:c r="C41" s="15" t="n">
        <x:v>14</x:v>
      </x:c>
      <x:c r="D41" s="12" t="str">
        <x:v>EA</x:v>
      </x:c>
      <x:c r="E41" s="12" t="str">
        <x:v>M101 / M301 / M401</x:v>
      </x:c>
      <x:c r="F41" s="12" t="str">
        <x:v>New</x:v>
      </x:c>
      <x:c r="G41" s="12" t="str">
        <x:v>Count / specified scope</x:v>
      </x:c>
      <x:c r="H41" s="12" t="str">
        <x:v>Verify damper access in finished ceiling; volume dampers also required in exhaust branches.</x:v>
      </x:c>
    </x:row>
    <x:row r="42" ht="15" hidden="0" customHeight="1">
      <x:c r="A42" s="12" t="str">
        <x:v>H-A02</x:v>
      </x:c>
      <x:c r="B42" s="12" t="str">
        <x:v>Exhaust branch balancing dampers</x:v>
      </x:c>
      <x:c r="C42" s="15" t="n">
        <x:v>2</x:v>
      </x:c>
      <x:c r="D42" s="12" t="str">
        <x:v>EA</x:v>
      </x:c>
      <x:c r="E42" s="12" t="str">
        <x:v>M101 / M301 / M401</x:v>
      </x:c>
      <x:c r="F42" s="12" t="str">
        <x:v>New</x:v>
      </x:c>
      <x:c r="G42" s="12" t="str">
        <x:v>Count / specified scope</x:v>
      </x:c>
      <x:c r="H42" s="12" t="str">
        <x:v>E-1 branch VD symbols.</x:v>
      </x:c>
    </x:row>
    <x:row r="43" ht="15" hidden="0" customHeight="1">
      <x:c r="A43" s="12" t="str">
        <x:v>H-A03</x:v>
      </x:c>
      <x:c r="B43" s="12" t="str">
        <x:v>Motorized damper MD-1 interlocked to EF-1</x:v>
      </x:c>
      <x:c r="C43" s="15" t="n">
        <x:v>1</x:v>
      </x:c>
      <x:c r="D43" s="12" t="str">
        <x:v>EA</x:v>
      </x:c>
      <x:c r="E43" s="12" t="str">
        <x:v>M101 / M301 / M401</x:v>
      </x:c>
      <x:c r="F43" s="12" t="str">
        <x:v>New</x:v>
      </x:c>
      <x:c r="G43" s="12" t="str">
        <x:v>Count / specified scope</x:v>
      </x:c>
      <x:c r="H43" s="12" t="str">
        <x:v>M101 keynote 10; coordinate power and controls.</x:v>
      </x:c>
    </x:row>
    <x:row r="44" ht="15" hidden="0" customHeight="1">
      <x:c r="A44" s="12" t="str">
        <x:v>H-A04</x:v>
      </x:c>
      <x:c r="B44" s="12" t="str">
        <x:v>Duct smoke detector System Sensor DH100ACDCLP or equal</x:v>
      </x:c>
      <x:c r="C44" s="15" t="n">
        <x:v>1</x:v>
      </x:c>
      <x:c r="D44" s="12" t="str">
        <x:v>EA</x:v>
      </x:c>
      <x:c r="E44" s="12" t="str">
        <x:v>M101 / M301 / M401</x:v>
      </x:c>
      <x:c r="F44" s="12" t="str">
        <x:v>New</x:v>
      </x:c>
      <x:c r="G44" s="12" t="str">
        <x:v>Count / specified scope</x:v>
      </x:c>
      <x:c r="H44" s="12" t="str">
        <x:v>Furnished/installed MC, wired EC for RTU shutdown.</x:v>
      </x:c>
    </x:row>
    <x:row r="45" ht="15" hidden="0" customHeight="1">
      <x:c r="A45" s="12" t="str">
        <x:v>H-A05</x:v>
      </x:c>
      <x:c r="B45" s="12" t="str">
        <x:v>Relocate/reuse thermostat and humidistat</x:v>
      </x:c>
      <x:c r="C45" s="15" t="n">
        <x:v>1</x:v>
      </x:c>
      <x:c r="D45" s="12" t="str">
        <x:v>SET</x:v>
      </x:c>
      <x:c r="E45" s="12" t="str">
        <x:v>M101 / M301 / M401</x:v>
      </x:c>
      <x:c r="F45" s="12" t="str">
        <x:v>Retain / relocate; condition pending</x:v>
      </x:c>
      <x:c r="G45" s="12" t="str">
        <x:v>Count / specified scope</x:v>
      </x:c>
      <x:c r="H45" s="12" t="str">
        <x:v>Provide new 7-day programmable thermostat if unsuitable; replacement is contingent.</x:v>
      </x:c>
    </x:row>
    <x:row r="46" ht="15" hidden="0" customHeight="1">
      <x:c r="A46" s="12" t="str">
        <x:v>H-A06</x:v>
      </x:c>
      <x:c r="B46" s="12" t="str">
        <x:v>Reuse return/space remote temperature sensor</x:v>
      </x:c>
      <x:c r="C46" s="15" t="n">
        <x:v>1</x:v>
      </x:c>
      <x:c r="D46" s="12" t="str">
        <x:v>EA</x:v>
      </x:c>
      <x:c r="E46" s="12" t="str">
        <x:v>M101 / M301 / M401</x:v>
      </x:c>
      <x:c r="F46" s="12" t="str">
        <x:v>Retain / relocate; condition pending</x:v>
      </x:c>
      <x:c r="G46" s="12" t="str">
        <x:v>Count / specified scope</x:v>
      </x:c>
      <x:c r="H46" s="12" t="str">
        <x:v>Replace if damaged; VIF before bid.</x:v>
      </x:c>
    </x:row>
    <x:row r="47" ht="15" hidden="0" customHeight="1">
      <x:c r="A47" s="12" t="str">
        <x:v>H-A07</x:v>
      </x:c>
      <x:c r="B47" s="12" t="str">
        <x:v>6x6 in door transfer grille</x:v>
      </x:c>
      <x:c r="C47" s="15" t="n">
        <x:v>1</x:v>
      </x:c>
      <x:c r="D47" s="12" t="str">
        <x:v>EA</x:v>
      </x:c>
      <x:c r="E47" s="12" t="str">
        <x:v>M101 / M301 / M401</x:v>
      </x:c>
      <x:c r="F47" s="12" t="str">
        <x:v>New</x:v>
      </x:c>
      <x:c r="G47" s="12" t="str">
        <x:v>Count / specified scope</x:v>
      </x:c>
      <x:c r="H47" s="12" t="str">
        <x:v>M101 keynote 6.</x:v>
      </x:c>
    </x:row>
    <x:row r="48" ht="15" hidden="0" customHeight="1">
      <x:c r="A48" s="12" t="str">
        <x:v>H-A08</x:v>
      </x:c>
      <x:c r="B48" s="12" t="str">
        <x:v>12x12 in exhaust riser to roof fan</x:v>
      </x:c>
      <x:c r="C48" s="15" t="n">
        <x:v>1</x:v>
      </x:c>
      <x:c r="D48" s="12" t="str">
        <x:v>ASSEMBLY</x:v>
      </x:c>
      <x:c r="E48" s="12" t="str">
        <x:v>M101 / M301 / M401</x:v>
      </x:c>
      <x:c r="F48" s="12" t="str">
        <x:v>New</x:v>
      </x:c>
      <x:c r="G48" s="12" t="str">
        <x:v>Count / specified scope</x:v>
      </x:c>
      <x:c r="H48" s="12" t="str">
        <x:v>Vertical length and elevation not given; do not treat as 0 LF.</x:v>
      </x:c>
    </x:row>
    <x:row r="49" ht="24" hidden="0" customHeight="1">
      <x:c r="A49" s="12" t="str">
        <x:v>H-A09</x:v>
      </x:c>
      <x:c r="B49" s="12" t="str">
        <x:v>4 in rigid dryer exhaust riser with gooseneck and backdraft damper</x:v>
      </x:c>
      <x:c r="C49" s="15" t="n">
        <x:v>1</x:v>
      </x:c>
      <x:c r="D49" s="12" t="str">
        <x:v>ASSEMBLY</x:v>
      </x:c>
      <x:c r="E49" s="12" t="str">
        <x:v>M101 / M301 / M401</x:v>
      </x:c>
      <x:c r="F49" s="12" t="str">
        <x:v>New</x:v>
      </x:c>
      <x:c r="G49" s="12" t="str">
        <x:v>Count / specified scope</x:v>
      </x:c>
      <x:c r="H49" s="12" t="str">
        <x:v>35 ft maximum equivalent length per drawing; actual vertical length, elbows and route require field measurement.</x:v>
      </x:c>
    </x:row>
    <x:row r="50" ht="15" hidden="0" customHeight="1">
      <x:c r="A50" s="12" t="str">
        <x:v>H-A10</x:v>
      </x:c>
      <x:c r="B50" s="12" t="str">
        <x:v>Existing toilet exhaust fan: protect and retain</x:v>
      </x:c>
      <x:c r="C50" s="15" t="n">
        <x:v>1</x:v>
      </x:c>
      <x:c r="D50" s="12" t="str">
        <x:v>EA</x:v>
      </x:c>
      <x:c r="E50" s="12" t="str">
        <x:v>M101 / M301 / M401</x:v>
      </x:c>
      <x:c r="F50" s="12" t="str">
        <x:v>Retain / relocate; condition pending</x:v>
      </x:c>
      <x:c r="G50" s="12" t="str">
        <x:v>Count / specified scope</x:v>
      </x:c>
      <x:c r="H50" s="12" t="str">
        <x:v>75 CFM on M401 vs 40 CFM at E-2 on M101.</x:v>
      </x:c>
    </x:row>
    <x:row r="51" ht="15" hidden="0" customHeight="1">
      <x:c r="A51" s="12" t="str">
        <x:v>H-A11</x:v>
      </x:c>
      <x:c r="B51" s="12" t="str">
        <x:v>RTU/EF/MD interlock and timeclock sequence</x:v>
      </x:c>
      <x:c r="C51" s="15" t="n">
        <x:v>1</x:v>
      </x:c>
      <x:c r="D51" s="12" t="str">
        <x:v>SET</x:v>
      </x:c>
      <x:c r="E51" s="12" t="str">
        <x:v>M101 / M301 / M401</x:v>
      </x:c>
      <x:c r="F51" s="12" t="str">
        <x:v>New</x:v>
      </x:c>
      <x:c r="G51" s="12" t="str">
        <x:v>Count / specified scope</x:v>
      </x:c>
      <x:c r="H51" s="12" t="str">
        <x:v>Coordinate MC/EC/GC responsibility; occupied-operation requirements per M401.</x:v>
      </x:c>
    </x:row>
    <x:row r="52" ht="15" hidden="0" customHeight="1">
      <x:c r="A52" s="12" t="str">
        <x:v>H-A12</x:v>
      </x:c>
      <x:c r="B52" s="12" t="str">
        <x:v>Certified testing, adjusting and balancing, written report</x:v>
      </x:c>
      <x:c r="C52" s="15" t="n">
        <x:v>1</x:v>
      </x:c>
      <x:c r="D52" s="12" t="str">
        <x:v>LS</x:v>
      </x:c>
      <x:c r="E52" s="12" t="str">
        <x:v>M101 / M301 / M401</x:v>
      </x:c>
      <x:c r="F52" s="12" t="str">
        <x:v>New</x:v>
      </x:c>
      <x:c r="G52" s="12" t="str">
        <x:v>Count / specified scope</x:v>
      </x:c>
      <x:c r="H52" s="12" t="str">
        <x:v>Balance all outlets and existing RTU; close out discrepancies with engineer.</x:v>
      </x:c>
    </x:row>
    <x:row r="53" ht="15" hidden="0" customHeight="1">
      <x:c r="A53" s="12" t="str">
        <x:v>H-A13</x:v>
      </x:c>
      <x:c r="B53" s="12" t="str">
        <x:v>RTU inspection, cleaning, MERV-13 filters and condensate flush</x:v>
      </x:c>
      <x:c r="C53" s="15" t="n">
        <x:v>1</x:v>
      </x:c>
      <x:c r="D53" s="12" t="str">
        <x:v>LS</x:v>
      </x:c>
      <x:c r="E53" s="12" t="str">
        <x:v>M101 / M301 / M401</x:v>
      </x:c>
      <x:c r="F53" s="12" t="str">
        <x:v>New</x:v>
      </x:c>
      <x:c r="G53" s="12" t="str">
        <x:v>Count / specified scope</x:v>
      </x:c>
      <x:c r="H53" s="12" t="str">
        <x:v>Existing drain replacement if required not quantified.</x:v>
      </x:c>
    </x:row>
    <x:row r="54" ht="24" hidden="0" customHeight="1">
      <x:c r="A54" s="12" t="str">
        <x:v>H-A14</x:v>
      </x:c>
      <x:c r="B54" s="12" t="str">
        <x:v>R-8 external insulation to concealed supply/return duct</x:v>
      </x:c>
      <x:c r="C54" s="14" t="n">
        <x:v>653.684</x:v>
      </x:c>
      <x:c r="D54" s="12" t="str">
        <x:v>SF</x:v>
      </x:c>
      <x:c r="E54" s="12" t="str">
        <x:v>M101 / M301 / M401</x:v>
      </x:c>
      <x:c r="F54" s="12" t="str">
        <x:v>Provisional horizontal surface</x:v>
      </x:c>
      <x:c r="G54" s="12" t="str">
        <x:v>Clear-inside duct perimeter x horizontal LF</x:v>
      </x:c>
      <x:c r="H54" s="12" t="str">
        <x:v>R-8 insulation horizontal surface only; final outside dimensions, thickness, verticals and fitting allowances require shop drawings.</x:v>
      </x:c>
    </x:row>
    <x:row r="55" ht="24" hidden="0" customHeight="1">
      <x:c r="A55" s="12" t="str">
        <x:v>H-A15</x:v>
      </x:c>
      <x:c r="B55" s="12" t="str">
        <x:v>Acoustic lining of mains</x:v>
      </x:c>
      <x:c r="C55" s="14" t="n">
        <x:v>25.132</x:v>
      </x:c>
      <x:c r="D55" s="12" t="str">
        <x:v>LF</x:v>
      </x:c>
      <x:c r="E55" s="12" t="str">
        <x:v>M101 / M301 / M401</x:v>
      </x:c>
      <x:c r="F55" s="12" t="str">
        <x:v>Provisional; drawing conflict H04</x:v>
      </x:c>
      <x:c r="G55" s="12" t="str">
        <x:v>M30115ft supply + traced10.132ft return main</x:v>
      </x:c>
      <x:c r="H55" s="12" t="str">
        <x:v>Carry M30115ft supply plus allreturn10.132ft. M101instead10fteach; resolve lining extent/thickness before shop drawing.</x:v>
      </x:c>
    </x:row>
    <x:row r="56" ht="24" hidden="0" customHeight="1">
      <x:c r="A56" s="12" t="str">
        <x:v>H-A16</x:v>
      </x:c>
      <x:c r="B56" s="12" t="str">
        <x:v>Fire/smoke dampers and firestopping at rated crossings</x:v>
      </x:c>
      <x:c r="C56" s="15" t="n">
        <x:v>1</x:v>
      </x:c>
      <x:c r="D56" s="12" t="str">
        <x:v>LS</x:v>
      </x:c>
      <x:c r="E56" s="12" t="str">
        <x:v>M101 / M301 / M401</x:v>
      </x:c>
      <x:c r="F56" s="12" t="str">
        <x:v>Conditional</x:v>
      </x:c>
      <x:c r="G56" s="12" t="str">
        <x:v>Conditional rated-wall crossing scope</x:v>
      </x:c>
      <x:c r="H56" s="12" t="str">
        <x:v>Fire/smoke damper count depends on actual rated barrier crossings; do not treat thisLS allowance as one damper. One LS is a scope package; damper count remains unmeasured.</x:v>
      </x:c>
    </x:row>
    <x:row r="57" ht="24" hidden="0" customHeight="1">
      <x:c r="A57" s="12" t="str">
        <x:v>H-A17</x:v>
      </x:c>
      <x:c r="B57" s="12" t="str">
        <x:v>Flexible diffuser connectors</x:v>
      </x:c>
      <x:c r="C57" s="15" t="n">
        <x:v>1</x:v>
      </x:c>
      <x:c r="D57" s="12" t="str">
        <x:v>LS</x:v>
      </x:c>
      <x:c r="E57" s="12" t="str">
        <x:v>M101 / M301 / M401</x:v>
      </x:c>
      <x:c r="F57" s="12" t="str">
        <x:v>Conditional</x:v>
      </x:c>
      <x:c r="G57" s="12" t="str">
        <x:v>Conditional concealed connectors</x:v>
      </x:c>
      <x:c r="H57" s="12" t="str">
        <x:v>Use rigid visible ducts. Concealed flex per final connection detail only, maximum5ft each; no supported installedLF given. One LS is a scope package, not a measured connector length.</x:v>
      </x:c>
    </x:row>
    <x:row r="58" ht="24" hidden="0" customHeight="1">
      <x:c r="A58" s="12" t="str">
        <x:v>D-H01</x:v>
      </x:c>
      <x:c r="B58" s="12" t="str">
        <x:v>Remove existing split AC system, indoor/outdoor units, line set and controls</x:v>
      </x:c>
      <x:c r="C58" s="15" t="n">
        <x:v>1</x:v>
      </x:c>
      <x:c r="D58" s="12" t="str">
        <x:v>SYSTEM</x:v>
      </x:c>
      <x:c r="E58" s="12" t="str">
        <x:v>M101 note 11 / M102 note 9</x:v>
      </x:c>
      <x:c r="F58" s="12" t="str">
        <x:v>Demolish</x:v>
      </x:c>
      <x:c r="G58" s="12" t="str">
        <x:v>Plan note</x:v>
      </x:c>
      <x:c r="H58" s="12" t="str">
        <x:v>Refrigerant recovery, roof patches and disconnect coordination included in scope.</x:v>
      </x:c>
    </x:row>
    <x:row r="59" ht="24" hidden="0" customHeight="1">
      <x:c r="A59" s="12" t="str">
        <x:v>HV-FIT</x:v>
      </x:c>
      <x:c r="B59" s="12" t="str">
        <x:v>HVAC elbows, taps, transitions, caps and supports</x:v>
      </x:c>
      <x:c r="C59" s="15" t="n">
        <x:v>1</x:v>
      </x:c>
      <x:c r="D59" s="12" t="str">
        <x:v>LS</x:v>
      </x:c>
      <x:c r="E59" s="12" t="str">
        <x:v>M101 / E101</x:v>
      </x:c>
      <x:c r="F59" s="12" t="str">
        <x:v>Coordinate</x:v>
      </x:c>
      <x:c r="G59" s="12" t="str">
        <x:v>Accessory scope</x:v>
      </x:c>
      <x:c r="H59" s="12" t="str">
        <x:v>Fittings/supports included in full duct scope; shape/offset/shop pattern not finally defined by schematic plan. One LS records the scope package, not one fitting or a final fabrication count.</x:v>
      </x:c>
    </x:row>
    <x:row r="60" ht="15" hidden="0" customHeight="1">
      <x:c r="A60" s="12" t="str">
        <x:v>HV-DROP</x:v>
      </x:c>
      <x:c r="B60" s="12" t="str">
        <x:v>HVAC vertical rises and diffuser drops</x:v>
      </x:c>
      <x:c r="C60" s="16" t="str">
        <x:v>Unmeasured</x:v>
      </x:c>
      <x:c r="D60" s="12" t="str">
        <x:v>LF</x:v>
      </x:c>
      <x:c r="E60" s="12" t="str">
        <x:v>M101 / M102 / M301</x:v>
      </x:c>
      <x:c r="F60" s="12" t="str">
        <x:v>Pending</x:v>
      </x:c>
      <x:c r="G60" s="12" t="str">
        <x:v>Unmeasured routing</x:v>
      </x:c>
      <x:c r="H60" s="12" t="str">
        <x:v>Vertical lengths remain unmeasured. Field elevations, route and offsets are required; not zero LF.</x:v>
      </x:c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</x:sheetData>
  <x:mergeCells>
    <x:mergeCell ref="B9:H9"/>
    <x:mergeCell ref="B10:H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1" hidden="0" customWidth="1"/>
    <x:col min="4" max="4" width="20" hidden="0" customWidth="1"/>
    <x:col min="5" max="5" width="30" hidden="0" customWidth="1"/>
    <x:col min="6" max="6" width="2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Measured horizontal duct runs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2"/>
      <x:c r="H3" s="2"/>
    </x:row>
    <x:row r="4" ht="24" customHeight="1">
      <x:c r="A4" s="2" t="str">
        <x:v>Source</x:v>
      </x:c>
      <x:c r="B4" s="2" t="str">
        <x:v>Mechanical drawing set, revision 04; M101, physical PDF page 24. Identity withheld.</x:v>
      </x:c>
      <x:c r="C4" s="2"/>
      <x:c r="D4" s="2"/>
      <x:c r="E4" s="2"/>
      <x:c r="F4" s="2"/>
      <x:c r="G4" s="2"/>
      <x:c r="H4" s="2"/>
    </x:row>
    <x:row r="5" ht="24" customHeight="1">
      <x:c r="A5" s="2" t="str">
        <x:v>Basis</x:v>
      </x:c>
      <x:c r="B5" s="2" t="str">
        <x:v>Printed scale 1/4 in = 1 ft. Calibrated centerlines; horizontal only.</x:v>
      </x:c>
      <x:c r="C5" s="2"/>
      <x:c r="D5" s="2"/>
      <x:c r="E5" s="2"/>
      <x:c r="F5" s="2"/>
      <x:c r="G5" s="2"/>
      <x:c r="H5" s="2"/>
    </x:row>
    <x:row r="6" ht="24" customHeight="1">
      <x:c r="A6" s="2" t="str">
        <x:v>Scope</x:v>
      </x:c>
      <x:c r="B6" s="2" t="str">
        <x:v>20 new routes and 1 existing route. Verticals, fittings and waste are separate.</x:v>
      </x:c>
      <x:c r="C6" s="2"/>
      <x:c r="D6" s="2"/>
      <x:c r="E6" s="2"/>
      <x:c r="F6" s="2"/>
      <x:c r="G6" s="2"/>
      <x:c r="H6" s="2"/>
    </x:row>
    <x:row r="7" ht="30" customHeight="1">
      <x:c r="A7" s="11" t="str">
        <x:v>Run</x:v>
      </x:c>
      <x:c r="B7" s="11" t="str">
        <x:v>System</x:v>
      </x:c>
      <x:c r="C7" s="11" t="str">
        <x:v>Clear size</x:v>
      </x:c>
      <x:c r="D7" s="11" t="str">
        <x:v>Horizontal LF</x:v>
      </x:c>
      <x:c r="E7" s="11" t="str">
        <x:v>Scope</x:v>
      </x:c>
      <x:c r="F7" s="11" t="str">
        <x:v>Drawing</x:v>
      </x:c>
      <x:c r="G7" s="2"/>
      <x:c r="H7" s="2"/>
    </x:row>
    <x:row r="8" ht="24" customHeight="1">
      <x:c r="A8" s="2" t="str">
        <x:v>H-D01</x:v>
      </x:c>
      <x:c r="B8" s="2" t="str">
        <x:v>supply</x:v>
      </x:c>
      <x:c r="C8" s="2" t="str">
        <x:v>28 x 14 in</x:v>
      </x:c>
      <x:c r="D8" s="5" t="n">
        <x:v>23.0767</x:v>
      </x:c>
      <x:c r="E8" s="2" t="str">
        <x:v>New horizontal</x:v>
      </x:c>
      <x:c r="F8" s="2" t="str">
        <x:v>M101 / PDF p24</x:v>
      </x:c>
      <x:c r="G8" s="2"/>
      <x:c r="H8" s="2"/>
    </x:row>
    <x:row r="9" ht="24" customHeight="1">
      <x:c r="A9" s="2" t="str">
        <x:v>H-D02</x:v>
      </x:c>
      <x:c r="B9" s="2" t="str">
        <x:v>supply</x:v>
      </x:c>
      <x:c r="C9" s="2" t="str">
        <x:v>16 x 12 in</x:v>
      </x:c>
      <x:c r="D9" s="5" t="n">
        <x:v>17.56</x:v>
      </x:c>
      <x:c r="E9" s="2" t="str">
        <x:v>New horizontal</x:v>
      </x:c>
      <x:c r="F9" s="2" t="str">
        <x:v>M101 / PDF p24</x:v>
      </x:c>
      <x:c r="G9" s="2"/>
      <x:c r="H9" s="2"/>
    </x:row>
    <x:row r="10" ht="24" customHeight="1">
      <x:c r="A10" s="2" t="str">
        <x:v>H-D03</x:v>
      </x:c>
      <x:c r="B10" s="2" t="str">
        <x:v>supply</x:v>
      </x:c>
      <x:c r="C10" s="2" t="str">
        <x:v>14 x 10 in</x:v>
      </x:c>
      <x:c r="D10" s="5" t="n">
        <x:v>33.0267</x:v>
      </x:c>
      <x:c r="E10" s="2" t="str">
        <x:v>New horizontal</x:v>
      </x:c>
      <x:c r="F10" s="2" t="str">
        <x:v>M101 / PDF p24</x:v>
      </x:c>
      <x:c r="G10" s="2"/>
      <x:c r="H10" s="2"/>
    </x:row>
    <x:row r="11" ht="24" customHeight="1">
      <x:c r="A11" s="2" t="str">
        <x:v>H-B01</x:v>
      </x:c>
      <x:c r="B11" s="2" t="str">
        <x:v>supply</x:v>
      </x:c>
      <x:c r="C11" s="2" t="str">
        <x:v>8 in</x:v>
      </x:c>
      <x:c r="D11" s="5" t="n">
        <x:v>6.0267</x:v>
      </x:c>
      <x:c r="E11" s="2" t="str">
        <x:v>New horizontal</x:v>
      </x:c>
      <x:c r="F11" s="2" t="str">
        <x:v>M101 / PDF p24</x:v>
      </x:c>
      <x:c r="G11" s="2"/>
      <x:c r="H11" s="2"/>
    </x:row>
    <x:row r="12" ht="24" customHeight="1">
      <x:c r="A12" s="2" t="str">
        <x:v>H-B02</x:v>
      </x:c>
      <x:c r="B12" s="2" t="str">
        <x:v>supply</x:v>
      </x:c>
      <x:c r="C12" s="2" t="str">
        <x:v>8 in</x:v>
      </x:c>
      <x:c r="D12" s="5" t="n">
        <x:v>3.9867</x:v>
      </x:c>
      <x:c r="E12" s="2" t="str">
        <x:v>New horizontal</x:v>
      </x:c>
      <x:c r="F12" s="2" t="str">
        <x:v>M101 / PDF p24</x:v>
      </x:c>
      <x:c r="G12" s="2"/>
      <x:c r="H12" s="2"/>
    </x:row>
    <x:row r="13" ht="24" customHeight="1">
      <x:c r="A13" s="2" t="str">
        <x:v>H-B03</x:v>
      </x:c>
      <x:c r="B13" s="2" t="str">
        <x:v>supply</x:v>
      </x:c>
      <x:c r="C13" s="2" t="str">
        <x:v>8 in</x:v>
      </x:c>
      <x:c r="D13" s="5" t="n">
        <x:v>5.5533</x:v>
      </x:c>
      <x:c r="E13" s="2" t="str">
        <x:v>New horizontal</x:v>
      </x:c>
      <x:c r="F13" s="2" t="str">
        <x:v>M101 / PDF p24</x:v>
      </x:c>
      <x:c r="G13" s="2"/>
      <x:c r="H13" s="2"/>
    </x:row>
    <x:row r="14" ht="24" customHeight="1">
      <x:c r="A14" s="2" t="str">
        <x:v>H-B04</x:v>
      </x:c>
      <x:c r="B14" s="2" t="str">
        <x:v>supply</x:v>
      </x:c>
      <x:c r="C14" s="2" t="str">
        <x:v>8 in</x:v>
      </x:c>
      <x:c r="D14" s="5" t="n">
        <x:v>3.9667</x:v>
      </x:c>
      <x:c r="E14" s="2" t="str">
        <x:v>New horizontal</x:v>
      </x:c>
      <x:c r="F14" s="2" t="str">
        <x:v>M101 / PDF p24</x:v>
      </x:c>
      <x:c r="G14" s="2"/>
      <x:c r="H14" s="2"/>
    </x:row>
    <x:row r="15" ht="24" customHeight="1">
      <x:c r="A15" s="2" t="str">
        <x:v>H-B05</x:v>
      </x:c>
      <x:c r="B15" s="2" t="str">
        <x:v>supply</x:v>
      </x:c>
      <x:c r="C15" s="2" t="str">
        <x:v>8 in</x:v>
      </x:c>
      <x:c r="D15" s="5" t="n">
        <x:v>3.9667</x:v>
      </x:c>
      <x:c r="E15" s="2" t="str">
        <x:v>New horizontal</x:v>
      </x:c>
      <x:c r="F15" s="2" t="str">
        <x:v>M101 / PDF p24</x:v>
      </x:c>
      <x:c r="G15" s="2"/>
      <x:c r="H15" s="2"/>
    </x:row>
    <x:row r="16" ht="24" customHeight="1">
      <x:c r="A16" s="2" t="str">
        <x:v>H-B06</x:v>
      </x:c>
      <x:c r="B16" s="2" t="str">
        <x:v>supply</x:v>
      </x:c>
      <x:c r="C16" s="2" t="str">
        <x:v>8 in</x:v>
      </x:c>
      <x:c r="D16" s="5" t="n">
        <x:v>6.87</x:v>
      </x:c>
      <x:c r="E16" s="2" t="str">
        <x:v>New horizontal</x:v>
      </x:c>
      <x:c r="F16" s="2" t="str">
        <x:v>M101 / PDF p24</x:v>
      </x:c>
      <x:c r="G16" s="2"/>
      <x:c r="H16" s="2"/>
    </x:row>
    <x:row r="17" ht="24" customHeight="1">
      <x:c r="A17" s="2" t="str">
        <x:v>H-B07</x:v>
      </x:c>
      <x:c r="B17" s="2" t="str">
        <x:v>supply</x:v>
      </x:c>
      <x:c r="C17" s="2" t="str">
        <x:v>8 in</x:v>
      </x:c>
      <x:c r="D17" s="5" t="n">
        <x:v>8.0633</x:v>
      </x:c>
      <x:c r="E17" s="2" t="str">
        <x:v>New horizontal</x:v>
      </x:c>
      <x:c r="F17" s="2" t="str">
        <x:v>M101 / PDF p24</x:v>
      </x:c>
      <x:c r="G17" s="2"/>
      <x:c r="H17" s="2"/>
    </x:row>
    <x:row r="18" ht="24" customHeight="1">
      <x:c r="A18" s="2" t="str">
        <x:v>H-B08</x:v>
      </x:c>
      <x:c r="B18" s="2" t="str">
        <x:v>supply</x:v>
      </x:c>
      <x:c r="C18" s="2" t="str">
        <x:v>8 in</x:v>
      </x:c>
      <x:c r="D18" s="5" t="n">
        <x:v>10.3433</x:v>
      </x:c>
      <x:c r="E18" s="2" t="str">
        <x:v>New horizontal</x:v>
      </x:c>
      <x:c r="F18" s="2" t="str">
        <x:v>M101 / PDF p24</x:v>
      </x:c>
      <x:c r="G18" s="2"/>
      <x:c r="H18" s="2"/>
    </x:row>
    <x:row r="19" ht="24" customHeight="1">
      <x:c r="A19" s="2" t="str">
        <x:v>H-B09</x:v>
      </x:c>
      <x:c r="B19" s="2" t="str">
        <x:v>supply</x:v>
      </x:c>
      <x:c r="C19" s="2" t="str">
        <x:v>8 in</x:v>
      </x:c>
      <x:c r="D19" s="5" t="n">
        <x:v>11.3567</x:v>
      </x:c>
      <x:c r="E19" s="2" t="str">
        <x:v>New horizontal</x:v>
      </x:c>
      <x:c r="F19" s="2" t="str">
        <x:v>M101 / PDF p24</x:v>
      </x:c>
      <x:c r="G19" s="2"/>
      <x:c r="H19" s="2"/>
    </x:row>
    <x:row r="20" ht="24" customHeight="1">
      <x:c r="A20" s="2" t="str">
        <x:v>H-B10</x:v>
      </x:c>
      <x:c r="B20" s="2" t="str">
        <x:v>supply</x:v>
      </x:c>
      <x:c r="C20" s="2" t="str">
        <x:v>8 in</x:v>
      </x:c>
      <x:c r="D20" s="5" t="n">
        <x:v>7.63</x:v>
      </x:c>
      <x:c r="E20" s="2" t="str">
        <x:v>New horizontal</x:v>
      </x:c>
      <x:c r="F20" s="2" t="str">
        <x:v>M101 / PDF p24</x:v>
      </x:c>
      <x:c r="G20" s="2"/>
      <x:c r="H20" s="2"/>
    </x:row>
    <x:row r="21" ht="24" customHeight="1">
      <x:c r="A21" s="2" t="str">
        <x:v>H-B11</x:v>
      </x:c>
      <x:c r="B21" s="2" t="str">
        <x:v>supply</x:v>
      </x:c>
      <x:c r="C21" s="2" t="str">
        <x:v>8 in</x:v>
      </x:c>
      <x:c r="D21" s="5" t="n">
        <x:v>4.4267</x:v>
      </x:c>
      <x:c r="E21" s="2" t="str">
        <x:v>New horizontal</x:v>
      </x:c>
      <x:c r="F21" s="2" t="str">
        <x:v>M101 / PDF p24</x:v>
      </x:c>
      <x:c r="G21" s="2"/>
      <x:c r="H21" s="2"/>
    </x:row>
    <x:row r="22" ht="24" customHeight="1">
      <x:c r="A22" s="2" t="str">
        <x:v>H-B12</x:v>
      </x:c>
      <x:c r="B22" s="2" t="str">
        <x:v>supply</x:v>
      </x:c>
      <x:c r="C22" s="2" t="str">
        <x:v>8 in</x:v>
      </x:c>
      <x:c r="D22" s="5" t="n">
        <x:v>4.4267</x:v>
      </x:c>
      <x:c r="E22" s="2" t="str">
        <x:v>New horizontal</x:v>
      </x:c>
      <x:c r="F22" s="2" t="str">
        <x:v>M101 / PDF p24</x:v>
      </x:c>
      <x:c r="G22" s="2"/>
      <x:c r="H22" s="2"/>
    </x:row>
    <x:row r="23" ht="24" customHeight="1">
      <x:c r="A23" s="2" t="str">
        <x:v>H-B13</x:v>
      </x:c>
      <x:c r="B23" s="2" t="str">
        <x:v>supply</x:v>
      </x:c>
      <x:c r="C23" s="2" t="str">
        <x:v>8 in</x:v>
      </x:c>
      <x:c r="D23" s="5" t="n">
        <x:v>17.82</x:v>
      </x:c>
      <x:c r="E23" s="2" t="str">
        <x:v>New horizontal</x:v>
      </x:c>
      <x:c r="F23" s="2" t="str">
        <x:v>M101 / PDF p24</x:v>
      </x:c>
      <x:c r="G23" s="2"/>
      <x:c r="H23" s="2"/>
    </x:row>
    <x:row r="24" ht="24" customHeight="1">
      <x:c r="A24" s="2" t="str">
        <x:v>H-B14</x:v>
      </x:c>
      <x:c r="B24" s="2" t="str">
        <x:v>supply</x:v>
      </x:c>
      <x:c r="C24" s="2" t="str">
        <x:v>6 in</x:v>
      </x:c>
      <x:c r="D24" s="5" t="n">
        <x:v>18.8737</x:v>
      </x:c>
      <x:c r="E24" s="2" t="str">
        <x:v>New horizontal</x:v>
      </x:c>
      <x:c r="F24" s="2" t="str">
        <x:v>M101 / PDF p24</x:v>
      </x:c>
      <x:c r="G24" s="2"/>
      <x:c r="H24" s="2"/>
    </x:row>
    <x:row r="25" ht="24" customHeight="1">
      <x:c r="A25" s="2" t="str">
        <x:v>H-R01</x:v>
      </x:c>
      <x:c r="B25" s="2" t="str">
        <x:v>return</x:v>
      </x:c>
      <x:c r="C25" s="2" t="str">
        <x:v>18 x 12 in</x:v>
      </x:c>
      <x:c r="D25" s="5" t="n">
        <x:v>10.1317</x:v>
      </x:c>
      <x:c r="E25" s="2" t="str">
        <x:v>New horizontal</x:v>
      </x:c>
      <x:c r="F25" s="2" t="str">
        <x:v>M101 / PDF p24</x:v>
      </x:c>
      <x:c r="G25" s="2"/>
      <x:c r="H25" s="2"/>
    </x:row>
    <x:row r="26" ht="24" customHeight="1">
      <x:c r="A26" s="2" t="str">
        <x:v>H-E01</x:v>
      </x:c>
      <x:c r="B26" s="2" t="str">
        <x:v>exhaust</x:v>
      </x:c>
      <x:c r="C26" s="2" t="str">
        <x:v>10 in</x:v>
      </x:c>
      <x:c r="D26" s="5" t="n">
        <x:v>19.83</x:v>
      </x:c>
      <x:c r="E26" s="2" t="str">
        <x:v>New horizontal</x:v>
      </x:c>
      <x:c r="F26" s="2" t="str">
        <x:v>M101 / PDF p24</x:v>
      </x:c>
      <x:c r="G26" s="2"/>
      <x:c r="H26" s="2"/>
    </x:row>
    <x:row r="27" ht="24" customHeight="1">
      <x:c r="A27" s="2" t="str">
        <x:v>H-E02</x:v>
      </x:c>
      <x:c r="B27" s="2" t="str">
        <x:v>exhaust</x:v>
      </x:c>
      <x:c r="C27" s="2" t="str">
        <x:v>10 in</x:v>
      </x:c>
      <x:c r="D27" s="5" t="n">
        <x:v>3.6467</x:v>
      </x:c>
      <x:c r="E27" s="2" t="str">
        <x:v>New horizontal</x:v>
      </x:c>
      <x:c r="F27" s="2" t="str">
        <x:v>M101 / PDF p24</x:v>
      </x:c>
      <x:c r="G27" s="2"/>
      <x:c r="H27" s="2"/>
    </x:row>
    <x:row r="28" ht="24" customHeight="1">
      <x:c r="A28" s="2" t="str">
        <x:v>H-E03</x:v>
      </x:c>
      <x:c r="B28" s="2" t="str">
        <x:v>existing exhaust</x:v>
      </x:c>
      <x:c r="C28" s="2" t="str">
        <x:v>4 in</x:v>
      </x:c>
      <x:c r="D28" s="5" t="n">
        <x:v>9.6167</x:v>
      </x:c>
      <x:c r="E28" s="2" t="str">
        <x:v>Existing / confirm extent</x:v>
      </x:c>
      <x:c r="F28" s="2" t="str">
        <x:v>M101 / PDF p24</x:v>
      </x:c>
      <x:c r="G28" s="2"/>
      <x:c r="H28" s="2"/>
    </x:row>
    <x:row r="29" ht="24" customHeight="1">
      <x:c r="A29" s="2"/>
      <x:c r="B29" s="2"/>
      <x:c r="C29" s="2"/>
      <x:c r="D29" s="5"/>
      <x:c r="E29" s="2"/>
      <x:c r="F29" s="2"/>
      <x:c r="G29" s="2"/>
      <x:c r="H29" s="2"/>
    </x:row>
    <x:row r="30" ht="24" customHeight="1">
      <x:c r="A30" s="2"/>
      <x:c r="B30" s="2"/>
      <x:c r="C30" s="2" t="str">
        <x:v>New supply LF</x:v>
      </x:c>
      <x:c r="D30" s="5" t="n">
        <x:f>SUMIFS(D8:D28,B8:B28,"supply")</x:f>
        <x:v>186.97390000000001</x:v>
      </x:c>
      <x:c r="E30" s="2"/>
      <x:c r="F30" s="2"/>
      <x:c r="G30" s="2"/>
      <x:c r="H30" s="2"/>
    </x:row>
    <x:row r="31" ht="24" customHeight="1">
      <x:c r="A31" s="2"/>
      <x:c r="B31" s="2"/>
      <x:c r="C31" s="2" t="str">
        <x:v>New return LF</x:v>
      </x:c>
      <x:c r="D31" s="5" t="n">
        <x:f>SUMIFS(D8:D28,B8:B28,"return")</x:f>
        <x:v>10.1317</x:v>
      </x:c>
      <x:c r="E31" s="2"/>
      <x:c r="F31" s="2"/>
      <x:c r="G31" s="2"/>
      <x:c r="H31" s="2"/>
    </x:row>
    <x:row r="32" ht="24" customHeight="1">
      <x:c r="A32" s="2"/>
      <x:c r="B32" s="2"/>
      <x:c r="C32" s="2" t="str">
        <x:v>New exhaust LF</x:v>
      </x:c>
      <x:c r="D32" s="5" t="n">
        <x:f>SUMIFS(D8:D28,B8:B28,"exhaust")</x:f>
        <x:v>23.476699999999997</x:v>
      </x:c>
      <x:c r="E32" s="2"/>
      <x:c r="F32" s="2"/>
      <x:c r="G32" s="2"/>
      <x:c r="H32" s="2"/>
    </x:row>
    <x:row r="33" ht="24" customHeight="1">
      <x:c r="A33" s="2"/>
      <x:c r="B33" s="2"/>
      <x:c r="C33" s="17" t="str">
        <x:v>New subtotal LF</x:v>
      </x:c>
      <x:c r="D33" s="18" t="n">
        <x:f>SUM(D30:D32)</x:f>
        <x:v>220.5823</x:v>
      </x:c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</x:sheetData>
  <x:mergeCells>
    <x:mergeCell ref="B4:F4"/>
    <x:mergeCell ref="B5:F5"/>
    <x:mergeCell ref="B6:F6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0" hidden="0" customWidth="1"/>
    <x:col min="3" max="3" width="14" hidden="0" customWidth="1"/>
    <x:col min="4" max="4" width="14" hidden="0" customWidth="1"/>
    <x:col min="5" max="5" width="23" hidden="0" customWidth="1"/>
    <x:col min="6" max="6" width="27" hidden="0" customWidth="1"/>
    <x:col min="7" max="7" width="48" hidden="0" customWidth="1"/>
    <x:col min="8" max="8" width="26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Terminal devices and equipment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Source</x:v>
      </x:c>
      <x:c r="B4" s="2" t="str">
        <x:v>M101 / M401, physical PDF pages 24 / 27. Counts expand the Takeoff rows; do not add twice.</x:v>
      </x:c>
      <x:c r="C4" s="2"/>
      <x:c r="D4" s="2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Device</x:v>
      </x:c>
      <x:c r="B6" s="11" t="str">
        <x:v>Tag</x:v>
      </x:c>
      <x:c r="C6" s="11" t="str">
        <x:v>Qty EA</x:v>
      </x:c>
      <x:c r="D6" s="11" t="str">
        <x:v>CFM</x:v>
      </x:c>
      <x:c r="E6" s="11" t="str">
        <x:v>Nominal face</x:v>
      </x:c>
      <x:c r="F6" s="11" t="str">
        <x:v>Clear neck</x:v>
      </x:c>
      <x:c r="G6" s="11" t="str">
        <x:v>Scope</x:v>
      </x:c>
      <x:c r="H6" s="11" t="str">
        <x:v>Open question</x:v>
      </x:c>
    </x:row>
    <x:row r="7" ht="24" customHeight="1">
      <x:c r="A7" s="2" t="str">
        <x:v>EA01</x:v>
      </x:c>
      <x:c r="B7" s="2" t="str">
        <x:v>E-1</x:v>
      </x:c>
      <x:c r="C7" s="19" t="n">
        <x:v>1</x:v>
      </x:c>
      <x:c r="D7" s="19" t="n">
        <x:v>875</x:v>
      </x:c>
      <x:c r="E7" s="2" t="str">
        <x:v>24 x 24 in</x:v>
      </x:c>
      <x:c r="F7" s="2" t="str">
        <x:v>Not specified</x:v>
      </x:c>
      <x:c r="G7" s="2" t="str">
        <x:v>New</x:v>
      </x:c>
      <x:c r="H7" s="2" t="str">
        <x:v>H02</x:v>
      </x:c>
    </x:row>
    <x:row r="8" ht="24" customHeight="1">
      <x:c r="A8" s="2" t="str">
        <x:v>EA02</x:v>
      </x:c>
      <x:c r="B8" s="2" t="str">
        <x:v>E-1</x:v>
      </x:c>
      <x:c r="C8" s="19" t="n">
        <x:v>1</x:v>
      </x:c>
      <x:c r="D8" s="19" t="n">
        <x:v>585</x:v>
      </x:c>
      <x:c r="E8" s="2" t="str">
        <x:v>24 x 24 in</x:v>
      </x:c>
      <x:c r="F8" s="2" t="str">
        <x:v>Not specified</x:v>
      </x:c>
      <x:c r="G8" s="2" t="str">
        <x:v>New</x:v>
      </x:c>
      <x:c r="H8" s="2" t="str">
        <x:v>H02</x:v>
      </x:c>
    </x:row>
    <x:row r="9" ht="24" customHeight="1">
      <x:c r="A9" s="2" t="str">
        <x:v>EA03</x:v>
      </x:c>
      <x:c r="B9" s="2" t="str">
        <x:v>E-2</x:v>
      </x:c>
      <x:c r="C9" s="19" t="n">
        <x:v>1</x:v>
      </x:c>
      <x:c r="D9" s="19" t="n">
        <x:v>40</x:v>
      </x:c>
      <x:c r="E9" s="2" t="str">
        <x:v>12 x 12 in</x:v>
      </x:c>
      <x:c r="F9" s="2" t="str">
        <x:v>Not specified</x:v>
      </x:c>
      <x:c r="G9" s="2" t="str">
        <x:v>Existing / confirm</x:v>
      </x:c>
      <x:c r="H9" s="2" t="str">
        <x:v>H02</x:v>
      </x:c>
    </x:row>
    <x:row r="10" ht="24" customHeight="1">
      <x:c r="A10" s="2" t="str">
        <x:v>RA01</x:v>
      </x:c>
      <x:c r="B10" s="2" t="str">
        <x:v>R-1</x:v>
      </x:c>
      <x:c r="C10" s="19" t="n">
        <x:v>1</x:v>
      </x:c>
      <x:c r="D10" s="19" t="n">
        <x:v>560</x:v>
      </x:c>
      <x:c r="E10" s="2" t="str">
        <x:v>24 x 24 in</x:v>
      </x:c>
      <x:c r="F10" s="2" t="str">
        <x:v>Not specified</x:v>
      </x:c>
      <x:c r="G10" s="2" t="str">
        <x:v>New</x:v>
      </x:c>
      <x:c r="H10" s="2" t="str"/>
    </x:row>
    <x:row r="11" ht="24" customHeight="1">
      <x:c r="A11" s="2" t="str">
        <x:v>RA02</x:v>
      </x:c>
      <x:c r="B11" s="2" t="str">
        <x:v>R-1</x:v>
      </x:c>
      <x:c r="C11" s="19" t="n">
        <x:v>1</x:v>
      </x:c>
      <x:c r="D11" s="19" t="n">
        <x:v>560</x:v>
      </x:c>
      <x:c r="E11" s="2" t="str">
        <x:v>24 x 24 in</x:v>
      </x:c>
      <x:c r="F11" s="2" t="str">
        <x:v>Not specified</x:v>
      </x:c>
      <x:c r="G11" s="2" t="str">
        <x:v>New</x:v>
      </x:c>
      <x:c r="H11" s="2" t="str"/>
    </x:row>
    <x:row r="12" ht="24" customHeight="1">
      <x:c r="A12" s="2" t="str">
        <x:v>SA01</x:v>
      </x:c>
      <x:c r="B12" s="2" t="str">
        <x:v>S-1</x:v>
      </x:c>
      <x:c r="C12" s="19" t="n">
        <x:v>1</x:v>
      </x:c>
      <x:c r="D12" s="19" t="n">
        <x:v>280</x:v>
      </x:c>
      <x:c r="E12" s="2" t="str">
        <x:v>24 x 24 in</x:v>
      </x:c>
      <x:c r="F12" s="2" t="str">
        <x:v>8 in neck</x:v>
      </x:c>
      <x:c r="G12" s="2" t="str">
        <x:v>New</x:v>
      </x:c>
      <x:c r="H12" s="2" t="str">
        <x:v>H05</x:v>
      </x:c>
    </x:row>
    <x:row r="13" ht="24" customHeight="1">
      <x:c r="A13" s="2" t="str">
        <x:v>SA02</x:v>
      </x:c>
      <x:c r="B13" s="2" t="str">
        <x:v>S-1</x:v>
      </x:c>
      <x:c r="C13" s="19" t="n">
        <x:v>1</x:v>
      </x:c>
      <x:c r="D13" s="19" t="n">
        <x:v>280</x:v>
      </x:c>
      <x:c r="E13" s="2" t="str">
        <x:v>24 x 24 in</x:v>
      </x:c>
      <x:c r="F13" s="2" t="str">
        <x:v>8 in neck</x:v>
      </x:c>
      <x:c r="G13" s="2" t="str">
        <x:v>New</x:v>
      </x:c>
      <x:c r="H13" s="2" t="str">
        <x:v>H05</x:v>
      </x:c>
    </x:row>
    <x:row r="14" ht="24" customHeight="1">
      <x:c r="A14" s="2" t="str">
        <x:v>SA03</x:v>
      </x:c>
      <x:c r="B14" s="2" t="str">
        <x:v>S-1</x:v>
      </x:c>
      <x:c r="C14" s="19" t="n">
        <x:v>1</x:v>
      </x:c>
      <x:c r="D14" s="19" t="n">
        <x:v>280</x:v>
      </x:c>
      <x:c r="E14" s="2" t="str">
        <x:v>24 x 24 in</x:v>
      </x:c>
      <x:c r="F14" s="2" t="str">
        <x:v>8 in neck</x:v>
      </x:c>
      <x:c r="G14" s="2" t="str">
        <x:v>New</x:v>
      </x:c>
      <x:c r="H14" s="2" t="str">
        <x:v>H05</x:v>
      </x:c>
    </x:row>
    <x:row r="15" ht="24" customHeight="1">
      <x:c r="A15" s="2" t="str">
        <x:v>SA04</x:v>
      </x:c>
      <x:c r="B15" s="2" t="str">
        <x:v>S-1</x:v>
      </x:c>
      <x:c r="C15" s="19" t="n">
        <x:v>1</x:v>
      </x:c>
      <x:c r="D15" s="19" t="n">
        <x:v>280</x:v>
      </x:c>
      <x:c r="E15" s="2" t="str">
        <x:v>24 x 24 in</x:v>
      </x:c>
      <x:c r="F15" s="2" t="str">
        <x:v>8 in neck</x:v>
      </x:c>
      <x:c r="G15" s="2" t="str">
        <x:v>New</x:v>
      </x:c>
      <x:c r="H15" s="2" t="str">
        <x:v>H05</x:v>
      </x:c>
    </x:row>
    <x:row r="16" ht="24" customHeight="1">
      <x:c r="A16" s="2" t="str">
        <x:v>SA05</x:v>
      </x:c>
      <x:c r="B16" s="2" t="str">
        <x:v>S-1</x:v>
      </x:c>
      <x:c r="C16" s="19" t="n">
        <x:v>1</x:v>
      </x:c>
      <x:c r="D16" s="19" t="n">
        <x:v>175</x:v>
      </x:c>
      <x:c r="E16" s="2" t="str">
        <x:v>24 x 24 in</x:v>
      </x:c>
      <x:c r="F16" s="2" t="str">
        <x:v>8 in neck</x:v>
      </x:c>
      <x:c r="G16" s="2" t="str">
        <x:v>New</x:v>
      </x:c>
      <x:c r="H16" s="2" t="str"/>
    </x:row>
    <x:row r="17" ht="24" customHeight="1">
      <x:c r="A17" s="2" t="str">
        <x:v>SA06</x:v>
      </x:c>
      <x:c r="B17" s="2" t="str">
        <x:v>S-1</x:v>
      </x:c>
      <x:c r="C17" s="19" t="n">
        <x:v>1</x:v>
      </x:c>
      <x:c r="D17" s="19" t="n">
        <x:v>175</x:v>
      </x:c>
      <x:c r="E17" s="2" t="str">
        <x:v>24 x 24 in</x:v>
      </x:c>
      <x:c r="F17" s="2" t="str">
        <x:v>8 in neck</x:v>
      </x:c>
      <x:c r="G17" s="2" t="str">
        <x:v>New</x:v>
      </x:c>
      <x:c r="H17" s="2" t="str"/>
    </x:row>
    <x:row r="18" ht="24" customHeight="1">
      <x:c r="A18" s="2" t="str">
        <x:v>SA07</x:v>
      </x:c>
      <x:c r="B18" s="2" t="str">
        <x:v>S-1</x:v>
      </x:c>
      <x:c r="C18" s="19" t="n">
        <x:v>1</x:v>
      </x:c>
      <x:c r="D18" s="19" t="n">
        <x:v>175</x:v>
      </x:c>
      <x:c r="E18" s="2" t="str">
        <x:v>24 x 24 in</x:v>
      </x:c>
      <x:c r="F18" s="2" t="str">
        <x:v>8 in neck</x:v>
      </x:c>
      <x:c r="G18" s="2" t="str">
        <x:v>New</x:v>
      </x:c>
      <x:c r="H18" s="2" t="str"/>
    </x:row>
    <x:row r="19" ht="24" customHeight="1">
      <x:c r="A19" s="2" t="str">
        <x:v>SA08</x:v>
      </x:c>
      <x:c r="B19" s="2" t="str">
        <x:v>S-1</x:v>
      </x:c>
      <x:c r="C19" s="19" t="n">
        <x:v>1</x:v>
      </x:c>
      <x:c r="D19" s="19" t="n">
        <x:v>175</x:v>
      </x:c>
      <x:c r="E19" s="2" t="str">
        <x:v>24 x 24 in</x:v>
      </x:c>
      <x:c r="F19" s="2" t="str">
        <x:v>8 in neck</x:v>
      </x:c>
      <x:c r="G19" s="2" t="str">
        <x:v>New</x:v>
      </x:c>
      <x:c r="H19" s="2" t="str"/>
    </x:row>
    <x:row r="20" ht="24" customHeight="1">
      <x:c r="A20" s="2" t="str">
        <x:v>SA09</x:v>
      </x:c>
      <x:c r="B20" s="2" t="str">
        <x:v>S-1</x:v>
      </x:c>
      <x:c r="C20" s="19" t="n">
        <x:v>1</x:v>
      </x:c>
      <x:c r="D20" s="19" t="n">
        <x:v>175</x:v>
      </x:c>
      <x:c r="E20" s="2" t="str">
        <x:v>24 x 24 in</x:v>
      </x:c>
      <x:c r="F20" s="2" t="str">
        <x:v>8 in neck</x:v>
      </x:c>
      <x:c r="G20" s="2" t="str">
        <x:v>New</x:v>
      </x:c>
      <x:c r="H20" s="2" t="str"/>
    </x:row>
    <x:row r="21" ht="24" customHeight="1">
      <x:c r="A21" s="2" t="str">
        <x:v>SA10</x:v>
      </x:c>
      <x:c r="B21" s="2" t="str">
        <x:v>S-1</x:v>
      </x:c>
      <x:c r="C21" s="19" t="n">
        <x:v>1</x:v>
      </x:c>
      <x:c r="D21" s="19" t="n">
        <x:v>150</x:v>
      </x:c>
      <x:c r="E21" s="2" t="str">
        <x:v>24 x 24 in</x:v>
      </x:c>
      <x:c r="F21" s="2" t="str">
        <x:v>8 in neck</x:v>
      </x:c>
      <x:c r="G21" s="2" t="str">
        <x:v>New</x:v>
      </x:c>
      <x:c r="H21" s="2" t="str"/>
    </x:row>
    <x:row r="22" ht="24" customHeight="1">
      <x:c r="A22" s="2" t="str">
        <x:v>SA11</x:v>
      </x:c>
      <x:c r="B22" s="2" t="str">
        <x:v>S-1</x:v>
      </x:c>
      <x:c r="C22" s="19" t="n">
        <x:v>1</x:v>
      </x:c>
      <x:c r="D22" s="19" t="n">
        <x:v>150</x:v>
      </x:c>
      <x:c r="E22" s="2" t="str">
        <x:v>24 x 24 in</x:v>
      </x:c>
      <x:c r="F22" s="2" t="str">
        <x:v>8 in neck</x:v>
      </x:c>
      <x:c r="G22" s="2" t="str">
        <x:v>New</x:v>
      </x:c>
      <x:c r="H22" s="2" t="str"/>
    </x:row>
    <x:row r="23" ht="24" customHeight="1">
      <x:c r="A23" s="2" t="str">
        <x:v>SA12</x:v>
      </x:c>
      <x:c r="B23" s="2" t="str">
        <x:v>S-1</x:v>
      </x:c>
      <x:c r="C23" s="19" t="n">
        <x:v>1</x:v>
      </x:c>
      <x:c r="D23" s="19" t="n">
        <x:v>150</x:v>
      </x:c>
      <x:c r="E23" s="2" t="str">
        <x:v>24 x 24 in</x:v>
      </x:c>
      <x:c r="F23" s="2" t="str">
        <x:v>8 in neck</x:v>
      </x:c>
      <x:c r="G23" s="2" t="str">
        <x:v>New</x:v>
      </x:c>
      <x:c r="H23" s="2" t="str"/>
    </x:row>
    <x:row r="24" ht="24" customHeight="1">
      <x:c r="A24" s="2" t="str">
        <x:v>SA13</x:v>
      </x:c>
      <x:c r="B24" s="2" t="str">
        <x:v>S-1</x:v>
      </x:c>
      <x:c r="C24" s="19" t="n">
        <x:v>1</x:v>
      </x:c>
      <x:c r="D24" s="19" t="n">
        <x:v>135</x:v>
      </x:c>
      <x:c r="E24" s="2" t="str">
        <x:v>24 x 24 in</x:v>
      </x:c>
      <x:c r="F24" s="2" t="str">
        <x:v>8 in neck</x:v>
      </x:c>
      <x:c r="G24" s="2" t="str">
        <x:v>New</x:v>
      </x:c>
      <x:c r="H24" s="2" t="str"/>
    </x:row>
    <x:row r="25" ht="24" customHeight="1">
      <x:c r="A25" s="2" t="str">
        <x:v>SA14</x:v>
      </x:c>
      <x:c r="B25" s="2" t="str">
        <x:v>S-2</x:v>
      </x:c>
      <x:c r="C25" s="19" t="n">
        <x:v>1</x:v>
      </x:c>
      <x:c r="D25" s="19" t="n">
        <x:v>50</x:v>
      </x:c>
      <x:c r="E25" s="2" t="str">
        <x:v>12 x 12 in</x:v>
      </x:c>
      <x:c r="F25" s="2" t="str">
        <x:v>6 in neck</x:v>
      </x:c>
      <x:c r="G25" s="2" t="str">
        <x:v>New</x:v>
      </x:c>
      <x:c r="H25" s="2" t="str">
        <x:v>H09</x:v>
      </x:c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38" customHeight="1">
      <x:c r="A27" s="7" t="str">
        <x:v>New exhaust outlets</x:v>
      </x:c>
      <x:c r="B27" s="7" t="n">
        <x:f>SUM(D7:D8)</x:f>
        <x:v>1460</x:v>
      </x:c>
      <x:c r="C27" s="7" t="str">
        <x:v>CFM</x:v>
      </x:c>
      <x:c r="D27" s="7" t="str">
        <x:v>Fan schedule: 1500 CFM. Existing toilet outlet is separate; H02 remains open.</x:v>
      </x:c>
      <x:c r="E27" s="7"/>
      <x:c r="F27" s="7"/>
      <x:c r="G27" s="7"/>
      <x:c r="H27" s="7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30" customHeight="1">
      <x:c r="A30" s="11" t="str">
        <x:v>Equipment</x:v>
      </x:c>
      <x:c r="B30" s="11" t="str">
        <x:v>Model / description</x:v>
      </x:c>
      <x:c r="C30" s="11" t="str">
        <x:v>Qty EA</x:v>
      </x:c>
      <x:c r="D30" s="11" t="str">
        <x:v>CFM</x:v>
      </x:c>
      <x:c r="E30" s="11" t="str">
        <x:v>Static in wg</x:v>
      </x:c>
      <x:c r="F30" s="11" t="str">
        <x:v>Scope</x:v>
      </x:c>
      <x:c r="G30" s="11" t="str">
        <x:v>Electrical reference</x:v>
      </x:c>
      <x:c r="H30" s="11" t="str">
        <x:v>Open question</x:v>
      </x:c>
    </x:row>
    <x:row r="31" ht="36" hidden="0" customHeight="1">
      <x:c r="A31" s="12" t="str">
        <x:v>EF1</x:v>
      </x:c>
      <x:c r="B31" s="12" t="str">
        <x:v>Greenheck G-120-VG - exact variant pending</x:v>
      </x:c>
      <x:c r="C31" s="20" t="n">
        <x:v>1</x:v>
      </x:c>
      <x:c r="D31" s="20" t="n">
        <x:v>1500</x:v>
      </x:c>
      <x:c r="E31" s="21" t="n">
        <x:v>0.5</x:v>
      </x:c>
      <x:c r="F31" s="12" t="str">
        <x:v>New / detail reference</x:v>
      </x:c>
      <x:c r="G31" s="12" t="str">
        <x:v>115 V / 1 phase / MCA 8.2 A / MOCP 15 A - scheduled</x:v>
      </x:c>
      <x:c r="H31" s="12" t="str">
        <x:v>H01, H02, H06, R01</x:v>
      </x:c>
    </x:row>
    <x:row r="32" ht="48" hidden="0" customHeight="1">
      <x:c r="A32" s="12" t="str">
        <x:v>EF2-EXISTING</x:v>
      </x:c>
      <x:c r="B32" s="12" t="str">
        <x:v>Existing toilet exhaust - manufacturer unidentified</x:v>
      </x:c>
      <x:c r="C32" s="20" t="n">
        <x:v>1</x:v>
      </x:c>
      <x:c r="D32" s="20"/>
      <x:c r="E32" s="21"/>
      <x:c r="F32" s="12" t="str">
        <x:v>Existing / retain</x:v>
      </x:c>
      <x:c r="G32" s="12" t="str"/>
      <x:c r="H32" s="12" t="str">
        <x:v>H02</x:v>
      </x:c>
    </x:row>
    <x:row r="33" ht="48" hidden="0" customHeight="1">
      <x:c r="A33" s="12" t="str">
        <x:v>MD1</x:v>
      </x:c>
      <x:c r="B33" s="12" t="str">
        <x:v>Motorized exhaust damper - manufacturer not selected</x:v>
      </x:c>
      <x:c r="C33" s="20" t="n">
        <x:v>1</x:v>
      </x:c>
      <x:c r="D33" s="20"/>
      <x:c r="E33" s="21"/>
      <x:c r="F33" s="12" t="str">
        <x:v>New / detail reference</x:v>
      </x:c>
      <x:c r="G33" s="12" t="str"/>
      <x:c r="H33" s="12" t="str">
        <x:v>H08</x:v>
      </x:c>
    </x:row>
    <x:row r="34" ht="24" hidden="0" customHeight="1">
      <x:c r="A34" s="12" t="str">
        <x:v>RTU1</x:v>
      </x:c>
      <x:c r="B34" s="12" t="str">
        <x:v>Existing Carrier 48TMF008-A-501</x:v>
      </x:c>
      <x:c r="C34" s="20" t="n">
        <x:v>1</x:v>
      </x:c>
      <x:c r="D34" s="20" t="n">
        <x:v>2630</x:v>
      </x:c>
      <x:c r="E34" s="21"/>
      <x:c r="F34" s="12" t="str">
        <x:v>Existing / retain</x:v>
      </x:c>
      <x:c r="G34" s="12" t="str">
        <x:v>208 V / 3 phase / MCA 40.1 A / MOCP 45 A - verify nameplate</x:v>
      </x:c>
      <x:c r="H34" s="12" t="str">
        <x:v>H03, H04, H06, H07</x:v>
      </x:c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</x:sheetData>
  <x:mergeCells>
    <x:mergeCell ref="B4:H4"/>
    <x:mergeCell ref="D27:H2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76" hidden="0" customWidth="1"/>
    <x:col min="3" max="3" width="34" hidden="0" customWidth="1"/>
    <x:col min="4" max="4" width="8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0" customHeight="1">
      <x:c r="A2" s="3" t="str">
        <x:v>Open questions and measurement limits</x:v>
      </x:c>
      <x:c r="B2" s="2"/>
      <x:c r="C2" s="2"/>
      <x:c r="D2" s="2"/>
      <x:c r="E2" s="2"/>
      <x:c r="F2" s="2"/>
      <x:c r="G2" s="2"/>
      <x:c r="H2" s="2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32" customHeight="1">
      <x:c r="A4" s="7" t="str">
        <x:v>10 unresolved questions. No final fabrication quantities or approved replacement design are implied.</x:v>
      </x:c>
      <x:c r="B4" s="7"/>
      <x:c r="C4" s="7"/>
      <x:c r="D4" s="7"/>
      <x:c r="E4" s="2"/>
      <x:c r="F4" s="2"/>
      <x:c r="G4" s="2"/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11" t="str">
        <x:v>Question</x:v>
      </x:c>
      <x:c r="B6" s="11" t="str">
        <x:v>Issue</x:v>
      </x:c>
      <x:c r="C6" s="11" t="str">
        <x:v>Drawing</x:v>
      </x:c>
      <x:c r="D6" s="11" t="str">
        <x:v>Action</x:v>
      </x:c>
      <x:c r="E6" s="2"/>
      <x:c r="F6" s="2"/>
      <x:c r="G6" s="2"/>
      <x:c r="H6" s="2"/>
    </x:row>
    <x:row r="7" ht="15" hidden="0" customHeight="1">
      <x:c r="A7" s="12" t="str">
        <x:v>H01</x:v>
      </x:c>
      <x:c r="B7" s="12" t="str">
        <x:v>EF-1(N) on floor plan/schedule versus EF-2(N) on roof plan</x:v>
      </x:c>
      <x:c r="C7" s="12" t="str">
        <x:v>M101 / M102 / M401</x:v>
      </x:c>
      <x:c r="D7" s="12" t="str">
        <x:v>Confirm single new fan tag and location before ordering.</x:v>
      </x:c>
      <x:c r="E7" s="2"/>
      <x:c r="F7" s="2"/>
      <x:c r="G7" s="2"/>
      <x:c r="H7" s="2"/>
    </x:row>
    <x:row r="8" ht="24" hidden="0" customHeight="1">
      <x:c r="A8" s="12" t="str">
        <x:v>H02</x:v>
      </x:c>
      <x:c r="B8" s="12" t="str">
        <x:v>Floor exhaust grilles 875 + 585 = 1,460 CFM versus fan 1,500 CFM; toilet E-2 shows 40 versus 75 CFM balance</x:v>
      </x:c>
      <x:c r="C8" s="12" t="str">
        <x:v>M101 / M401</x:v>
      </x:c>
      <x:c r="D8" s="12" t="str">
        <x:v>Engineer to issue corrected outlet and exhaust balancing values.</x:v>
      </x:c>
      <x:c r="E8" s="2"/>
      <x:c r="F8" s="2"/>
      <x:c r="G8" s="2"/>
      <x:c r="H8" s="2"/>
    </x:row>
    <x:row r="9" ht="24" hidden="0" customHeight="1">
      <x:c r="A9" s="12" t="str">
        <x:v>H03</x:v>
      </x:c>
      <x:c r="B9" s="12" t="str">
        <x:v>Air-balance total supply row 2,400 CFM conflicts with 2,630 CFM RTU, ventilation table and 14 supply devices</x:v>
      </x:c>
      <x:c r="C9" s="12" t="str">
        <x:v>M401 / M101</x:v>
      </x:c>
      <x:c r="D9" s="12" t="str">
        <x:v>Use 2,630 as documented sum for review; request corrected schedule, no redesign implied.</x:v>
      </x:c>
      <x:c r="E9" s="2"/>
      <x:c r="F9" s="2"/>
      <x:c r="G9" s="2"/>
      <x:c r="H9" s="2"/>
    </x:row>
    <x:row r="10" ht="15" hidden="0" customHeight="1">
      <x:c r="A10" s="12" t="str">
        <x:v>H04</x:v>
      </x:c>
      <x:c r="B10" s="12" t="str">
        <x:v>M101: 10 ft main acoustic lining versus M301: all return + first 15 ft supply</x:v>
      </x:c>
      <x:c r="C10" s="12" t="str">
        <x:v>M101 / M301</x:v>
      </x:c>
      <x:c r="D10" s="12" t="str">
        <x:v>Confirm lining extent, thickness and final clear-inside duct dimensions.</x:v>
      </x:c>
      <x:c r="E10" s="2"/>
      <x:c r="F10" s="2"/>
      <x:c r="G10" s="2"/>
      <x:c r="H10" s="2"/>
    </x:row>
    <x:row r="11" ht="15" hidden="0" customHeight="1">
      <x:c r="A11" s="12" t="str">
        <x:v>H05</x:v>
      </x:c>
      <x:c r="B11" s="12" t="str">
        <x:v>M101: 8 in retail branches at 280 CFM versus M401 neck-size table 10 in for 201-400 CFM</x:v>
      </x:c>
      <x:c r="C11" s="12" t="str">
        <x:v>M101 / M401</x:v>
      </x:c>
      <x:c r="D11" s="12" t="str">
        <x:v>Engineer/shop drawings to reconcile; do not silently resize measured branches.</x:v>
      </x:c>
      <x:c r="E11" s="2"/>
      <x:c r="F11" s="2"/>
      <x:c r="G11" s="2"/>
      <x:c r="H11" s="2"/>
    </x:row>
    <x:row r="12" ht="15" hidden="0" customHeight="1">
      <x:c r="A12" s="12" t="str">
        <x:v>H06</x:v>
      </x:c>
      <x:c r="B12" s="12" t="str">
        <x:v>No duct centerline elevations or roof/deck height supplied in reviewed plans</x:v>
      </x:c>
      <x:c r="C12" s="12" t="str">
        <x:v>M101 / M102</x:v>
      </x:c>
      <x:c r="D12" s="12" t="str">
        <x:v>Measure roof and ceiling heights, vertical rises, offsets and all crossing clearances.</x:v>
      </x:c>
      <x:c r="E12" s="2"/>
      <x:c r="F12" s="2"/>
      <x:c r="G12" s="2"/>
      <x:c r="H12" s="2"/>
    </x:row>
    <x:row r="13" ht="15" hidden="0" customHeight="1">
      <x:c r="A13" s="12" t="str">
        <x:v>H07</x:v>
      </x:c>
      <x:c r="B13" s="12" t="str">
        <x:v>New duct base scope versus note offering existing-duct reuse after approval</x:v>
      </x:c>
      <x:c r="C13" s="12" t="str">
        <x:v>M101</x:v>
      </x:c>
      <x:c r="D13" s="12" t="str">
        <x:v>Base quote new ducts; quote approved reuse as separate alternate.</x:v>
      </x:c>
      <x:c r="E13" s="2"/>
      <x:c r="F13" s="2"/>
      <x:c r="G13" s="2"/>
      <x:c r="H13" s="2"/>
    </x:row>
    <x:row r="14" ht="15" hidden="0" customHeight="1">
      <x:c r="A14" s="12" t="str">
        <x:v>H08</x:v>
      </x:c>
      <x:c r="B14" s="12" t="str">
        <x:v>Fan timeclock, lighting, RTU interlocks and occupied schedule note overlap</x:v>
      </x:c>
      <x:c r="C14" s="12" t="str">
        <x:v>M401 / E101</x:v>
      </x:c>
      <x:c r="D14" s="12" t="str">
        <x:v>Agree final control matrix and trade responsibility.</x:v>
      </x:c>
      <x:c r="E14" s="2"/>
      <x:c r="F14" s="2"/>
      <x:c r="G14" s="2"/>
      <x:c r="H14" s="2"/>
    </x:row>
    <x:row r="15" ht="15" hidden="0" customHeight="1">
      <x:c r="A15" s="12" t="str">
        <x:v>R01</x:v>
      </x:c>
      <x:c r="B15" s="12" t="str">
        <x:v>Roof openings require landlord/owner roofing coordination; roof elevation and condition absent</x:v>
      </x:c>
      <x:c r="C15" s="12" t="str">
        <x:v>M000 / M102</x:v>
      </x:c>
      <x:c r="D15" s="12" t="str">
        <x:v>Field verify intake/exhaust 10 ft separations, curb supports and flashings; structural engineer review as required.</x:v>
      </x:c>
      <x:c r="E15" s="2"/>
      <x:c r="F15" s="2"/>
      <x:c r="G15" s="2"/>
      <x:c r="H15" s="2"/>
    </x:row>
    <x:row r="16" ht="24" hidden="0" customHeight="1">
      <x:c r="A16" s="12" t="str">
        <x:v>H09</x:v>
      </x:c>
      <x:c r="B16" s="12" t="str">
        <x:v>Scheduled S-2 12 x 12 in face and TMS-AA designation need an exact product selection.</x:v>
      </x:c>
      <x:c r="C16" s="12" t="str">
        <x:v>M401 / product submittal pending</x:v>
      </x:c>
      <x:c r="D16" s="12" t="str">
        <x:v>Confirm material, frame, module and exact model with engineer and supplier. Keep the scheduled face and count pending clarification.</x:v>
      </x:c>
      <x:c r="E16" s="2"/>
      <x:c r="F16" s="2"/>
      <x:c r="G16" s="2"/>
      <x:c r="H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30" customHeight="1">
      <x:c r="A19" s="11" t="str">
        <x:v>Measurement limits</x:v>
      </x:c>
      <x:c r="B19" s="11" t="str">
        <x:v>Recorded basis</x:v>
      </x:c>
      <x:c r="C19" s="11" t="str"/>
      <x:c r="D19" s="11" t="str"/>
      <x:c r="E19" s="2"/>
      <x:c r="F19" s="2"/>
      <x:c r="G19" s="2"/>
      <x:c r="H19" s="2"/>
    </x:row>
    <x:row r="20" ht="42" customHeight="1">
      <x:c r="A20" s="2" t="n">
        <x:v>1</x:v>
      </x:c>
      <x:c r="B20" s="7" t="str">
        <x:v>Horizontal centerlines are measured at the printed 1/4 in = 1 ft source scale. Verticals, offsets, fabrication fitting quantities and field routing are not settled.</x:v>
      </x:c>
      <x:c r="C20" s="7"/>
      <x:c r="D20" s="7"/>
      <x:c r="E20" s="2"/>
      <x:c r="F20" s="2"/>
      <x:c r="G20" s="2"/>
      <x:c r="H20" s="2"/>
    </x:row>
    <x:row r="21" ht="42" customHeight="1">
      <x:c r="A21" s="2" t="n">
        <x:v>2</x:v>
      </x:c>
      <x:c r="B21" s="7" t="str">
        <x:v>Insulation area uses clear-inside duct perimeter and horizontal length. Final outside dimensions, fitting surfaces, verticals and procurement waste remain open.</x:v>
      </x:c>
      <x:c r="C21" s="7"/>
      <x:c r="D21" s="7"/>
      <x:c r="E21" s="2"/>
      <x:c r="F21" s="2"/>
      <x:c r="G21" s="2"/>
      <x:c r="H21" s="2"/>
    </x:row>
    <x:row r="22" ht="42" customHeight="1">
      <x:c r="A22" s="2" t="n">
        <x:v>3</x:v>
      </x:c>
      <x:c r="B22" s="7" t="str">
        <x:v>LS means a lump-sum scope package, not a measured item count. Assembly counts do not establish a vertical length.</x:v>
      </x:c>
      <x:c r="C22" s="7"/>
      <x:c r="D22" s="7"/>
      <x:c r="E22" s="2"/>
      <x:c r="F22" s="2"/>
      <x:c r="G22" s="2"/>
      <x:c r="H22" s="2"/>
    </x:row>
    <x:row r="23" ht="42" customHeight="1">
      <x:c r="A23" s="2" t="n">
        <x:v>4</x:v>
      </x:c>
      <x:c r="B23" s="7" t="str">
        <x:v>Existing equipment and retained duct are identified separately and are not new purchases. Detailed equipment and terminal schedules expand the scope rows; do not add their counts twice.</x:v>
      </x:c>
      <x:c r="C23" s="7"/>
      <x:c r="D23" s="7"/>
      <x:c r="E23" s="2"/>
      <x:c r="F23" s="2"/>
      <x:c r="G23" s="2"/>
      <x:c r="H23" s="2"/>
    </x:row>
    <x:row r="24" ht="42" customHeight="1">
      <x:c r="A24" s="2" t="n">
        <x:v>5</x:v>
      </x:c>
      <x:c r="B24" s="7" t="str">
        <x:v>No procurement waste factor has been applied. No supplier quotes, labor rates or project bid prices are published.</x:v>
      </x:c>
      <x:c r="C24" s="7"/>
      <x:c r="D24" s="7"/>
      <x:c r="E24" s="2"/>
      <x:c r="F24" s="2"/>
      <x:c r="G24" s="2"/>
      <x:c r="H24" s="2"/>
    </x:row>
    <x:row r="25" ht="42" customHeight="1">
      <x:c r="A25" s="2" t="n">
        <x:v>6</x:v>
      </x:c>
      <x:c r="B25" s="7" t="str">
        <x:v>Source-route review and quantity arithmetic have been checked. Complete independent remeasurement of every route and resolution of the open questions are still required for bid release.</x:v>
      </x:c>
      <x:c r="C25" s="7"/>
      <x:c r="D25" s="7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 t="str">
        <x:v>Source document</x:v>
      </x:c>
      <x:c r="B28" s="2" t="str">
        <x:v>Client mechanical drawing set (identity withheld), revision 04, September 16, 2026.</x:v>
      </x:c>
      <x:c r="C28" s="2"/>
      <x:c r="D28" s="2"/>
      <x:c r="E28" s="2"/>
      <x:c r="F28" s="2"/>
      <x:c r="G28" s="2"/>
      <x:c r="H28" s="2"/>
    </x:row>
    <x:row r="29" ht="24" customHeight="1">
      <x:c r="A29" s="2" t="str">
        <x:v>Document ID</x:v>
      </x:c>
      <x:c r="B29" s="2" t="str">
        <x:v>No document ID assigned in the supplied source manifest.</x:v>
      </x:c>
      <x:c r="C29" s="2"/>
      <x:c r="D29" s="2"/>
      <x:c r="E29" s="2"/>
      <x:c r="F29" s="2"/>
      <x:c r="G29" s="2"/>
      <x:c r="H29" s="2"/>
    </x:row>
    <x:row r="30" ht="24" customHeight="1">
      <x:c r="A30" s="2" t="str">
        <x:v>Source SHA-256</x:v>
      </x:c>
      <x:c r="B30" s="2" t="str">
        <x:v>376b0c255165e00039c785d8008a16410c03d73ceaf9f8932fbe8e34a5941f00</x:v>
      </x:c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30" customHeight="1">
      <x:c r="A32" s="11" t="str">
        <x:v>Sheet</x:v>
      </x:c>
      <x:c r="B32" s="11" t="str">
        <x:v>Source title</x:v>
      </x:c>
      <x:c r="C32" s="11" t="str">
        <x:v>Physical PDF page</x:v>
      </x:c>
      <x:c r="D32" s="2"/>
      <x:c r="E32" s="2"/>
      <x:c r="F32" s="2"/>
      <x:c r="G32" s="2"/>
      <x:c r="H32" s="2"/>
    </x:row>
    <x:row r="33" ht="24" customHeight="1">
      <x:c r="A33" s="2" t="str">
        <x:v>M000</x:v>
      </x:c>
      <x:c r="B33" s="2" t="str">
        <x:v>Mechanical specifications</x:v>
      </x:c>
      <x:c r="C33" s="2" t="n">
        <x:v>23</x:v>
      </x:c>
      <x:c r="D33" s="2"/>
      <x:c r="E33" s="2"/>
      <x:c r="F33" s="2"/>
      <x:c r="G33" s="2"/>
      <x:c r="H33" s="2"/>
    </x:row>
    <x:row r="34" ht="24" customHeight="1">
      <x:c r="A34" s="2" t="str">
        <x:v>M101</x:v>
      </x:c>
      <x:c r="B34" s="2" t="str">
        <x:v>Mechanical floor plan</x:v>
      </x:c>
      <x:c r="C34" s="2" t="n">
        <x:v>24</x:v>
      </x:c>
      <x:c r="D34" s="2"/>
      <x:c r="E34" s="2"/>
      <x:c r="F34" s="2"/>
      <x:c r="G34" s="2"/>
      <x:c r="H34" s="2"/>
    </x:row>
    <x:row r="35" ht="24" customHeight="1">
      <x:c r="A35" s="2" t="str">
        <x:v>M102</x:v>
      </x:c>
      <x:c r="B35" s="2" t="str">
        <x:v>Mechanical roof plan</x:v>
      </x:c>
      <x:c r="C35" s="2" t="n">
        <x:v>25</x:v>
      </x:c>
      <x:c r="D35" s="2"/>
      <x:c r="E35" s="2"/>
      <x:c r="F35" s="2"/>
      <x:c r="G35" s="2"/>
      <x:c r="H35" s="2"/>
    </x:row>
    <x:row r="36" ht="24" customHeight="1">
      <x:c r="A36" s="2" t="str">
        <x:v>M301</x:v>
      </x:c>
      <x:c r="B36" s="2" t="str">
        <x:v>Mechanical details</x:v>
      </x:c>
      <x:c r="C36" s="2" t="n">
        <x:v>26</x:v>
      </x:c>
      <x:c r="D36" s="2"/>
      <x:c r="E36" s="2"/>
      <x:c r="F36" s="2"/>
      <x:c r="G36" s="2"/>
      <x:c r="H36" s="2"/>
    </x:row>
    <x:row r="37" ht="24" customHeight="1">
      <x:c r="A37" s="2" t="str">
        <x:v>M401</x:v>
      </x:c>
      <x:c r="B37" s="2" t="str">
        <x:v>Mechanical schedules</x:v>
      </x:c>
      <x:c r="C37" s="2" t="n">
        <x:v>27</x:v>
      </x:c>
      <x:c r="D37" s="2"/>
      <x:c r="E37" s="2"/>
      <x:c r="F37" s="2"/>
      <x:c r="G37" s="2"/>
      <x:c r="H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</x:row>
    <x:row r="39" ht="44" customHeight="1">
      <x:c r="A39" s="2" t="str">
        <x:v>Review</x:v>
      </x:c>
      <x:c r="B39" s="7" t="str">
        <x:v>Arithmetic and source schedules checked. Three supply mains compared with original PDF outline geometry. Full independent route remeasurement and open-question resolution remain pending.</x:v>
      </x:c>
      <x:c r="C39" s="7"/>
      <x:c r="D39" s="7"/>
      <x:c r="E39" s="2"/>
      <x:c r="F39" s="2"/>
      <x:c r="G39" s="2"/>
      <x:c r="H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</x:row>
    <x:row r="58" ht="24" customHeight="1">
      <x:c r="A58" s="2"/>
      <x:c r="B58" s="2"/>
      <x:c r="C58" s="2"/>
      <x:c r="D58" s="2"/>
      <x:c r="E58" s="2"/>
      <x:c r="F58" s="2"/>
      <x:c r="G58" s="2"/>
      <x:c r="H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</x:row>
    <x:row r="60" ht="24" customHeight="1">
      <x:c r="A60" s="2"/>
      <x:c r="B60" s="2"/>
      <x:c r="C60" s="2"/>
      <x:c r="D60" s="2"/>
      <x:c r="E60" s="2"/>
      <x:c r="F60" s="2"/>
      <x:c r="G60" s="2"/>
      <x:c r="H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</x:row>
  </x:sheetData>
  <x:mergeCells>
    <x:mergeCell ref="A4:D4"/>
    <x:mergeCell ref="B20:D20"/>
    <x:mergeCell ref="B21:D21"/>
    <x:mergeCell ref="B22:D22"/>
    <x:mergeCell ref="B23:D23"/>
    <x:mergeCell ref="B24:D24"/>
    <x:mergeCell ref="B25:D25"/>
    <x:mergeCell ref="B28:D28"/>
    <x:mergeCell ref="B29:D29"/>
    <x:mergeCell ref="B30:D30"/>
    <x:mergeCell ref="B39:D39"/>
  </x:mergeCells>
  <x:pageMargins left="0.7" right="0.7" top="0.75" bottom="0.75" header="0.3" footer="0.3"/>
</x:worksheet>
</file>